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alcs\Teaching\"/>
    </mc:Choice>
  </mc:AlternateContent>
  <bookViews>
    <workbookView xWindow="0" yWindow="0" windowWidth="20160" windowHeight="10476"/>
  </bookViews>
  <sheets>
    <sheet name="RunoffCalcs" sheetId="1" r:id="rId1"/>
  </sheets>
  <definedNames>
    <definedName name="area_sqft">RunoffCalcs!$H$5</definedName>
    <definedName name="Kconst">RunoffCalcs!$H$6</definedName>
    <definedName name="ManningCoeff">RunoffCalcs!$B$8</definedName>
    <definedName name="rain">RunoffCalcs!$C$14:$C$740</definedName>
    <definedName name="rainperstep">RunoffCalcs!$H$7</definedName>
    <definedName name="timestep_days">RunoffCalcs!$B$9</definedName>
    <definedName name="timestep_sec">RunoffCalcs!$H$8</definedName>
    <definedName name="Volume_ft">RunoffCalcs!$D$14:$D$740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H8" i="1"/>
  <c r="B9" i="1"/>
  <c r="H6" i="1" l="1"/>
  <c r="A14" i="1" l="1"/>
  <c r="H5" i="1"/>
  <c r="B15" i="1" l="1"/>
  <c r="A15" i="1" s="1"/>
  <c r="C12" i="1"/>
  <c r="H7" i="1" l="1"/>
  <c r="E14" i="1" s="1"/>
  <c r="D15" i="1" s="1"/>
  <c r="B16" i="1"/>
  <c r="D16" i="1" l="1"/>
  <c r="A16" i="1"/>
  <c r="B17" i="1"/>
  <c r="E15" i="1"/>
  <c r="A17" i="1" l="1"/>
  <c r="B18" i="1"/>
  <c r="A18" i="1" l="1"/>
  <c r="B19" i="1"/>
  <c r="E16" i="1"/>
  <c r="D17" i="1" s="1"/>
  <c r="A19" i="1" l="1"/>
  <c r="B20" i="1"/>
  <c r="B21" i="1" l="1"/>
  <c r="A20" i="1"/>
  <c r="E17" i="1"/>
  <c r="D18" i="1" s="1"/>
  <c r="B22" i="1" l="1"/>
  <c r="A21" i="1"/>
  <c r="E18" i="1"/>
  <c r="D19" i="1" s="1"/>
  <c r="A22" i="1" l="1"/>
  <c r="B23" i="1"/>
  <c r="B24" i="1" l="1"/>
  <c r="A23" i="1"/>
  <c r="E19" i="1"/>
  <c r="D20" i="1" s="1"/>
  <c r="A24" i="1" l="1"/>
  <c r="B25" i="1"/>
  <c r="B26" i="1" l="1"/>
  <c r="A25" i="1"/>
  <c r="E20" i="1"/>
  <c r="D21" i="1" s="1"/>
  <c r="B27" i="1" l="1"/>
  <c r="A26" i="1"/>
  <c r="A27" i="1" l="1"/>
  <c r="B28" i="1"/>
  <c r="E21" i="1"/>
  <c r="D22" i="1" s="1"/>
  <c r="A28" i="1" l="1"/>
  <c r="B29" i="1"/>
  <c r="B30" i="1" l="1"/>
  <c r="A29" i="1"/>
  <c r="E22" i="1"/>
  <c r="D23" i="1" s="1"/>
  <c r="B31" i="1" l="1"/>
  <c r="A30" i="1"/>
  <c r="E23" i="1"/>
  <c r="D24" i="1" s="1"/>
  <c r="B32" i="1" l="1"/>
  <c r="A31" i="1"/>
  <c r="A32" i="1" l="1"/>
  <c r="B33" i="1"/>
  <c r="E24" i="1"/>
  <c r="D25" i="1" s="1"/>
  <c r="B34" i="1" l="1"/>
  <c r="A33" i="1"/>
  <c r="B35" i="1" l="1"/>
  <c r="A34" i="1"/>
  <c r="E25" i="1"/>
  <c r="D26" i="1" s="1"/>
  <c r="A35" i="1" l="1"/>
  <c r="B36" i="1"/>
  <c r="E26" i="1"/>
  <c r="D27" i="1" s="1"/>
  <c r="B37" i="1" l="1"/>
  <c r="A36" i="1"/>
  <c r="A37" i="1" l="1"/>
  <c r="B38" i="1"/>
  <c r="E27" i="1"/>
  <c r="D28" i="1" s="1"/>
  <c r="A38" i="1" l="1"/>
  <c r="B39" i="1"/>
  <c r="A39" i="1" l="1"/>
  <c r="B40" i="1"/>
  <c r="E28" i="1"/>
  <c r="D29" i="1" s="1"/>
  <c r="B41" i="1" l="1"/>
  <c r="A40" i="1"/>
  <c r="A41" i="1" l="1"/>
  <c r="B42" i="1"/>
  <c r="E29" i="1"/>
  <c r="D30" i="1" s="1"/>
  <c r="A42" i="1" l="1"/>
  <c r="B43" i="1"/>
  <c r="E30" i="1"/>
  <c r="D31" i="1" s="1"/>
  <c r="B44" i="1" l="1"/>
  <c r="A43" i="1"/>
  <c r="A44" i="1" l="1"/>
  <c r="B45" i="1"/>
  <c r="E31" i="1"/>
  <c r="D32" i="1" s="1"/>
  <c r="B46" i="1" l="1"/>
  <c r="A45" i="1"/>
  <c r="B47" i="1" l="1"/>
  <c r="A46" i="1"/>
  <c r="E32" i="1"/>
  <c r="D33" i="1" s="1"/>
  <c r="B48" i="1" l="1"/>
  <c r="A47" i="1"/>
  <c r="A48" i="1" l="1"/>
  <c r="B49" i="1"/>
  <c r="E33" i="1"/>
  <c r="D34" i="1" s="1"/>
  <c r="A49" i="1" l="1"/>
  <c r="B50" i="1"/>
  <c r="A50" i="1" l="1"/>
  <c r="B51" i="1"/>
  <c r="E34" i="1"/>
  <c r="D35" i="1" s="1"/>
  <c r="A51" i="1" l="1"/>
  <c r="B52" i="1"/>
  <c r="E35" i="1"/>
  <c r="D36" i="1" s="1"/>
  <c r="B53" i="1" l="1"/>
  <c r="A52" i="1"/>
  <c r="B54" i="1" l="1"/>
  <c r="A53" i="1"/>
  <c r="E36" i="1"/>
  <c r="D37" i="1" s="1"/>
  <c r="A54" i="1" l="1"/>
  <c r="B55" i="1"/>
  <c r="A55" i="1" l="1"/>
  <c r="B56" i="1"/>
  <c r="E37" i="1"/>
  <c r="D38" i="1" s="1"/>
  <c r="A56" i="1" l="1"/>
  <c r="B57" i="1"/>
  <c r="A57" i="1" l="1"/>
  <c r="B58" i="1"/>
  <c r="E38" i="1"/>
  <c r="D39" i="1" s="1"/>
  <c r="A58" i="1" l="1"/>
  <c r="B59" i="1"/>
  <c r="B60" i="1" l="1"/>
  <c r="A59" i="1"/>
  <c r="E39" i="1"/>
  <c r="D40" i="1" s="1"/>
  <c r="A60" i="1" l="1"/>
  <c r="B61" i="1"/>
  <c r="B62" i="1" l="1"/>
  <c r="A61" i="1"/>
  <c r="E40" i="1"/>
  <c r="D41" i="1" s="1"/>
  <c r="A62" i="1" l="1"/>
  <c r="B63" i="1"/>
  <c r="B64" i="1" l="1"/>
  <c r="A63" i="1"/>
  <c r="E41" i="1"/>
  <c r="D42" i="1" s="1"/>
  <c r="B65" i="1" l="1"/>
  <c r="A64" i="1"/>
  <c r="E42" i="1"/>
  <c r="D43" i="1" s="1"/>
  <c r="B66" i="1" l="1"/>
  <c r="A65" i="1"/>
  <c r="A66" i="1" l="1"/>
  <c r="B67" i="1"/>
  <c r="E43" i="1"/>
  <c r="D44" i="1" s="1"/>
  <c r="B68" i="1" l="1"/>
  <c r="A67" i="1"/>
  <c r="A68" i="1" l="1"/>
  <c r="B69" i="1"/>
  <c r="E44" i="1"/>
  <c r="D45" i="1" s="1"/>
  <c r="B70" i="1" l="1"/>
  <c r="A69" i="1"/>
  <c r="A70" i="1" l="1"/>
  <c r="B71" i="1"/>
  <c r="E45" i="1"/>
  <c r="D46" i="1" s="1"/>
  <c r="A71" i="1" l="1"/>
  <c r="B72" i="1"/>
  <c r="E46" i="1"/>
  <c r="D47" i="1" s="1"/>
  <c r="B73" i="1" l="1"/>
  <c r="A72" i="1"/>
  <c r="B74" i="1" l="1"/>
  <c r="A73" i="1"/>
  <c r="E47" i="1"/>
  <c r="D48" i="1" s="1"/>
  <c r="A74" i="1" l="1"/>
  <c r="B75" i="1"/>
  <c r="B76" i="1" l="1"/>
  <c r="A75" i="1"/>
  <c r="E48" i="1"/>
  <c r="D49" i="1" s="1"/>
  <c r="A76" i="1" l="1"/>
  <c r="B77" i="1"/>
  <c r="B78" i="1" l="1"/>
  <c r="A77" i="1"/>
  <c r="E49" i="1"/>
  <c r="D50" i="1" s="1"/>
  <c r="B79" i="1" l="1"/>
  <c r="A78" i="1"/>
  <c r="E50" i="1"/>
  <c r="D51" i="1" s="1"/>
  <c r="B80" i="1" l="1"/>
  <c r="A79" i="1"/>
  <c r="B81" i="1" l="1"/>
  <c r="A80" i="1"/>
  <c r="E51" i="1"/>
  <c r="D52" i="1" s="1"/>
  <c r="A81" i="1" l="1"/>
  <c r="B82" i="1"/>
  <c r="B83" i="1" l="1"/>
  <c r="A82" i="1"/>
  <c r="E52" i="1"/>
  <c r="D53" i="1" s="1"/>
  <c r="A83" i="1" l="1"/>
  <c r="B84" i="1"/>
  <c r="B85" i="1" l="1"/>
  <c r="A84" i="1"/>
  <c r="E53" i="1"/>
  <c r="D54" i="1" s="1"/>
  <c r="A85" i="1" l="1"/>
  <c r="B86" i="1"/>
  <c r="B87" i="1" l="1"/>
  <c r="A86" i="1"/>
  <c r="E54" i="1"/>
  <c r="D55" i="1" s="1"/>
  <c r="B88" i="1" l="1"/>
  <c r="A87" i="1"/>
  <c r="E55" i="1"/>
  <c r="D56" i="1" s="1"/>
  <c r="B89" i="1" l="1"/>
  <c r="A88" i="1"/>
  <c r="B90" i="1" l="1"/>
  <c r="A89" i="1"/>
  <c r="E56" i="1"/>
  <c r="D57" i="1" s="1"/>
  <c r="B91" i="1" l="1"/>
  <c r="A90" i="1"/>
  <c r="B92" i="1" l="1"/>
  <c r="A91" i="1"/>
  <c r="E57" i="1"/>
  <c r="D58" i="1" s="1"/>
  <c r="A92" i="1" l="1"/>
  <c r="B93" i="1"/>
  <c r="B94" i="1" l="1"/>
  <c r="A93" i="1"/>
  <c r="E58" i="1"/>
  <c r="D59" i="1" s="1"/>
  <c r="A94" i="1" l="1"/>
  <c r="B95" i="1"/>
  <c r="B96" i="1" l="1"/>
  <c r="A95" i="1"/>
  <c r="E59" i="1"/>
  <c r="D60" i="1" s="1"/>
  <c r="A96" i="1" l="1"/>
  <c r="B97" i="1"/>
  <c r="B98" i="1" l="1"/>
  <c r="A97" i="1"/>
  <c r="E60" i="1"/>
  <c r="D61" i="1" s="1"/>
  <c r="B99" i="1" l="1"/>
  <c r="A98" i="1"/>
  <c r="E61" i="1"/>
  <c r="D62" i="1" s="1"/>
  <c r="B100" i="1" l="1"/>
  <c r="A99" i="1"/>
  <c r="B101" i="1" l="1"/>
  <c r="A100" i="1"/>
  <c r="E62" i="1"/>
  <c r="D63" i="1" s="1"/>
  <c r="B102" i="1" l="1"/>
  <c r="A101" i="1"/>
  <c r="E63" i="1"/>
  <c r="D64" i="1" s="1"/>
  <c r="B103" i="1" l="1"/>
  <c r="A102" i="1"/>
  <c r="B104" i="1" l="1"/>
  <c r="A103" i="1"/>
  <c r="E64" i="1"/>
  <c r="D65" i="1" s="1"/>
  <c r="B105" i="1" l="1"/>
  <c r="A104" i="1"/>
  <c r="B106" i="1" l="1"/>
  <c r="A105" i="1"/>
  <c r="E65" i="1"/>
  <c r="D66" i="1" s="1"/>
  <c r="A106" i="1" l="1"/>
  <c r="B107" i="1"/>
  <c r="B108" i="1" l="1"/>
  <c r="A107" i="1"/>
  <c r="E66" i="1"/>
  <c r="D67" i="1" s="1"/>
  <c r="B109" i="1" l="1"/>
  <c r="A109" i="1" s="1"/>
  <c r="A108" i="1"/>
  <c r="E67" i="1" l="1"/>
  <c r="D68" i="1" s="1"/>
  <c r="E68" i="1" l="1"/>
  <c r="D69" i="1" s="1"/>
  <c r="E69" i="1" l="1"/>
  <c r="D70" i="1" s="1"/>
  <c r="E70" i="1" l="1"/>
  <c r="D71" i="1" s="1"/>
  <c r="E71" i="1" l="1"/>
  <c r="D72" i="1" s="1"/>
  <c r="E72" i="1" l="1"/>
  <c r="D73" i="1" s="1"/>
  <c r="E73" i="1" l="1"/>
  <c r="D74" i="1" s="1"/>
  <c r="E74" i="1" l="1"/>
  <c r="D75" i="1" s="1"/>
  <c r="E75" i="1" l="1"/>
  <c r="D76" i="1" s="1"/>
  <c r="E76" i="1" l="1"/>
  <c r="D77" i="1" s="1"/>
  <c r="E77" i="1" l="1"/>
  <c r="D78" i="1" s="1"/>
  <c r="E78" i="1" l="1"/>
  <c r="D79" i="1" s="1"/>
  <c r="E79" i="1" l="1"/>
  <c r="D80" i="1" s="1"/>
  <c r="E80" i="1" l="1"/>
  <c r="D81" i="1" s="1"/>
  <c r="E81" i="1" l="1"/>
  <c r="D82" i="1" s="1"/>
  <c r="E82" i="1" l="1"/>
  <c r="D83" i="1" s="1"/>
  <c r="E83" i="1" l="1"/>
  <c r="D84" i="1" s="1"/>
  <c r="E84" i="1" l="1"/>
  <c r="D85" i="1" s="1"/>
  <c r="E85" i="1" l="1"/>
  <c r="D86" i="1" s="1"/>
  <c r="E86" i="1" l="1"/>
  <c r="D87" i="1" s="1"/>
  <c r="E87" i="1" l="1"/>
  <c r="D88" i="1" s="1"/>
  <c r="E88" i="1" l="1"/>
  <c r="D89" i="1" s="1"/>
  <c r="E89" i="1" l="1"/>
  <c r="D90" i="1" s="1"/>
  <c r="E90" i="1" l="1"/>
  <c r="D91" i="1" s="1"/>
  <c r="E91" i="1" l="1"/>
  <c r="D92" i="1" s="1"/>
  <c r="E92" i="1" l="1"/>
  <c r="D93" i="1" s="1"/>
  <c r="E93" i="1" l="1"/>
  <c r="D94" i="1" s="1"/>
  <c r="E94" i="1" l="1"/>
  <c r="D95" i="1" s="1"/>
  <c r="E95" i="1" l="1"/>
  <c r="D96" i="1" s="1"/>
  <c r="E96" i="1" l="1"/>
  <c r="D97" i="1" s="1"/>
  <c r="E97" i="1" l="1"/>
  <c r="D98" i="1" s="1"/>
  <c r="E98" i="1" l="1"/>
  <c r="D99" i="1" s="1"/>
  <c r="E99" i="1" l="1"/>
  <c r="D100" i="1" s="1"/>
  <c r="E100" i="1" l="1"/>
  <c r="D101" i="1" s="1"/>
  <c r="E101" i="1" l="1"/>
  <c r="D102" i="1" s="1"/>
  <c r="E102" i="1" l="1"/>
  <c r="D103" i="1" s="1"/>
  <c r="E103" i="1" l="1"/>
  <c r="D104" i="1" s="1"/>
  <c r="E104" i="1" l="1"/>
  <c r="D105" i="1" s="1"/>
  <c r="E105" i="1" l="1"/>
  <c r="D106" i="1" s="1"/>
  <c r="E106" i="1" l="1"/>
  <c r="D107" i="1" s="1"/>
  <c r="E107" i="1" l="1"/>
  <c r="D108" i="1" s="1"/>
  <c r="E108" i="1" l="1"/>
  <c r="D109" i="1" s="1"/>
  <c r="E109" i="1" l="1"/>
  <c r="E12" i="1" l="1"/>
</calcChain>
</file>

<file path=xl/sharedStrings.xml><?xml version="1.0" encoding="utf-8"?>
<sst xmlns="http://schemas.openxmlformats.org/spreadsheetml/2006/main" count="22" uniqueCount="22">
  <si>
    <t>Calculation of SWMM non-linear reservoir runoff for impervious area</t>
  </si>
  <si>
    <t>Model inputs</t>
  </si>
  <si>
    <t>Calculated values</t>
  </si>
  <si>
    <t>Area</t>
  </si>
  <si>
    <t>acres</t>
  </si>
  <si>
    <t>area (ft²)</t>
  </si>
  <si>
    <t>Width</t>
  </si>
  <si>
    <t>feet</t>
  </si>
  <si>
    <t>K (1.49/N W S^0.5)</t>
  </si>
  <si>
    <t>Slope</t>
  </si>
  <si>
    <t>rainfall per timestep (ft³) at 1"/h</t>
  </si>
  <si>
    <t>N</t>
  </si>
  <si>
    <t>seconds</t>
  </si>
  <si>
    <t>timestep</t>
  </si>
  <si>
    <t>hour:min:sec</t>
  </si>
  <si>
    <t>Total (ft³)</t>
  </si>
  <si>
    <t>Date</t>
  </si>
  <si>
    <t>Time</t>
  </si>
  <si>
    <t>rain intensity (in/h)</t>
  </si>
  <si>
    <t>Volume ft³</t>
  </si>
  <si>
    <t>Discharge ft³/s</t>
  </si>
  <si>
    <t>Mitch Heineman, CDM Smith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</si>
</sst>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h:mm;@"/>
    <numFmt numFmtId="165" formatCode="0.0E+00"/>
    <numFmt numFmtId="166" formatCode="m/d/yyyy\ "/>
    <numFmt numFmtId="167" formatCode="0.0"/>
  </numFmts>
  <fonts count="8" x14ac:knownFonts="1">
    <font>
      <sz val="10"/>
      <name val="Arial"/>
      <family val="2"/>
    </font>
    <font>
      <sz val="10"/>
      <name val="Arial"/>
      <family val="2"/>
    </font>
    <font>
      <b/>
      <sz val="16"/>
      <color indexed="18"/>
      <name val="Book Antiqua"/>
      <family val="1"/>
    </font>
    <font>
      <b/>
      <sz val="12"/>
      <color indexed="18"/>
      <name val="Book Antiqua"/>
      <family val="1"/>
    </font>
    <font>
      <sz val="12"/>
      <name val="Book Antiqua"/>
      <family val="1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0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164" fontId="0" fillId="0" borderId="0" xfId="0" applyNumberFormat="1"/>
    <xf numFmtId="0" fontId="3" fillId="0" borderId="0" xfId="0" applyFont="1"/>
    <xf numFmtId="0" fontId="4" fillId="0" borderId="0" xfId="0" applyFont="1"/>
    <xf numFmtId="164" fontId="4" fillId="0" borderId="0" xfId="0" applyNumberFormat="1" applyFont="1"/>
    <xf numFmtId="0" fontId="5" fillId="0" borderId="0" xfId="0" applyFont="1"/>
    <xf numFmtId="0" fontId="0" fillId="2" borderId="0" xfId="0" applyFill="1"/>
    <xf numFmtId="0" fontId="6" fillId="0" borderId="0" xfId="0" applyFont="1"/>
    <xf numFmtId="0" fontId="0" fillId="2" borderId="0" xfId="0" applyNumberFormat="1" applyFill="1"/>
    <xf numFmtId="1" fontId="6" fillId="0" borderId="0" xfId="0" applyNumberFormat="1" applyFont="1"/>
    <xf numFmtId="10" fontId="1" fillId="2" borderId="0" xfId="2" applyNumberFormat="1" applyFill="1"/>
    <xf numFmtId="0" fontId="6" fillId="0" borderId="0" xfId="1" applyNumberFormat="1" applyFont="1"/>
    <xf numFmtId="21" fontId="0" fillId="2" borderId="0" xfId="0" applyNumberFormat="1" applyFill="1"/>
    <xf numFmtId="11" fontId="0" fillId="0" borderId="0" xfId="0" applyNumberFormat="1"/>
    <xf numFmtId="0" fontId="5" fillId="0" borderId="1" xfId="0" applyFont="1" applyBorder="1"/>
    <xf numFmtId="165" fontId="0" fillId="0" borderId="2" xfId="0" applyNumberFormat="1" applyBorder="1"/>
    <xf numFmtId="0" fontId="0" fillId="0" borderId="2" xfId="0" applyBorder="1"/>
    <xf numFmtId="165" fontId="0" fillId="0" borderId="3" xfId="0" applyNumberFormat="1" applyBorder="1"/>
    <xf numFmtId="0" fontId="0" fillId="0" borderId="0" xfId="0" applyAlignment="1">
      <alignment wrapText="1"/>
    </xf>
    <xf numFmtId="0" fontId="0" fillId="0" borderId="0" xfId="0" applyAlignment="1">
      <alignment horizontal="right" wrapText="1"/>
    </xf>
    <xf numFmtId="164" fontId="0" fillId="0" borderId="0" xfId="0" applyNumberFormat="1" applyAlignment="1">
      <alignment wrapText="1"/>
    </xf>
    <xf numFmtId="166" fontId="0" fillId="0" borderId="0" xfId="0" applyNumberFormat="1"/>
    <xf numFmtId="164" fontId="0" fillId="2" borderId="0" xfId="0" applyNumberFormat="1" applyFill="1"/>
    <xf numFmtId="165" fontId="7" fillId="0" borderId="0" xfId="0" applyNumberFormat="1" applyFont="1" applyAlignment="1">
      <alignment horizontal="right"/>
    </xf>
    <xf numFmtId="167" fontId="7" fillId="0" borderId="0" xfId="1" applyNumberFormat="1" applyFont="1" applyAlignment="1">
      <alignment horizontal="right"/>
    </xf>
    <xf numFmtId="167" fontId="0" fillId="0" borderId="0" xfId="0" applyNumberFormat="1"/>
    <xf numFmtId="165" fontId="0" fillId="0" borderId="0" xfId="0" applyNumberFormat="1"/>
    <xf numFmtId="16" fontId="0" fillId="0" borderId="0" xfId="0" applyNumberFormat="1"/>
    <xf numFmtId="20" fontId="0" fillId="0" borderId="0" xfId="0" applyNumberFormat="1"/>
    <xf numFmtId="22" fontId="0" fillId="0" borderId="0" xfId="0" applyNumberFormat="1"/>
    <xf numFmtId="2" fontId="0" fillId="0" borderId="0" xfId="0" applyNumberForma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349775784753363"/>
          <c:y val="0.10833377414458881"/>
          <c:w val="0.71076233183856508"/>
          <c:h val="0.70833621556077297"/>
        </c:manualLayout>
      </c:layout>
      <c:scatterChart>
        <c:scatterStyle val="lineMarker"/>
        <c:varyColors val="0"/>
        <c:ser>
          <c:idx val="2"/>
          <c:order val="1"/>
          <c:tx>
            <c:strRef>
              <c:f>RunoffCalcs!$E$13</c:f>
              <c:strCache>
                <c:ptCount val="1"/>
                <c:pt idx="0">
                  <c:v>Discharge ft³/s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RunoffCalcs!$B$14:$B$4000</c:f>
              <c:numCache>
                <c:formatCode>h:mm</c:formatCode>
                <c:ptCount val="3987"/>
                <c:pt idx="0" formatCode="h:mm;@">
                  <c:v>39448</c:v>
                </c:pt>
                <c:pt idx="1">
                  <c:v>39448.006944444445</c:v>
                </c:pt>
                <c:pt idx="2">
                  <c:v>39448.013888888891</c:v>
                </c:pt>
                <c:pt idx="3">
                  <c:v>39448.020833333336</c:v>
                </c:pt>
                <c:pt idx="4">
                  <c:v>39448.027777777781</c:v>
                </c:pt>
                <c:pt idx="5">
                  <c:v>39448.034722222226</c:v>
                </c:pt>
                <c:pt idx="6">
                  <c:v>39448.041666666672</c:v>
                </c:pt>
                <c:pt idx="7">
                  <c:v>39448.048611111117</c:v>
                </c:pt>
                <c:pt idx="8">
                  <c:v>39448.055555555562</c:v>
                </c:pt>
                <c:pt idx="9">
                  <c:v>39448.062500000007</c:v>
                </c:pt>
                <c:pt idx="10">
                  <c:v>39448.069444444453</c:v>
                </c:pt>
                <c:pt idx="11">
                  <c:v>39448.076388888898</c:v>
                </c:pt>
                <c:pt idx="12">
                  <c:v>39448.083333333343</c:v>
                </c:pt>
                <c:pt idx="13">
                  <c:v>39448.090277777788</c:v>
                </c:pt>
                <c:pt idx="14">
                  <c:v>39448.097222222234</c:v>
                </c:pt>
                <c:pt idx="15">
                  <c:v>39448.104166666679</c:v>
                </c:pt>
                <c:pt idx="16">
                  <c:v>39448.111111111124</c:v>
                </c:pt>
                <c:pt idx="17">
                  <c:v>39448.118055555569</c:v>
                </c:pt>
                <c:pt idx="18">
                  <c:v>39448.125000000015</c:v>
                </c:pt>
                <c:pt idx="19">
                  <c:v>39448.13194444446</c:v>
                </c:pt>
                <c:pt idx="20">
                  <c:v>39448.138888888905</c:v>
                </c:pt>
                <c:pt idx="21">
                  <c:v>39448.14583333335</c:v>
                </c:pt>
                <c:pt idx="22">
                  <c:v>39448.152777777796</c:v>
                </c:pt>
                <c:pt idx="23">
                  <c:v>39448.159722222241</c:v>
                </c:pt>
                <c:pt idx="24">
                  <c:v>39448.166666666686</c:v>
                </c:pt>
                <c:pt idx="25">
                  <c:v>39448.173611111131</c:v>
                </c:pt>
                <c:pt idx="26">
                  <c:v>39448.180555555577</c:v>
                </c:pt>
                <c:pt idx="27">
                  <c:v>39448.187500000022</c:v>
                </c:pt>
                <c:pt idx="28">
                  <c:v>39448.194444444467</c:v>
                </c:pt>
                <c:pt idx="29">
                  <c:v>39448.201388888912</c:v>
                </c:pt>
                <c:pt idx="30">
                  <c:v>39448.208333333358</c:v>
                </c:pt>
                <c:pt idx="31">
                  <c:v>39448.215277777803</c:v>
                </c:pt>
                <c:pt idx="32">
                  <c:v>39448.222222222248</c:v>
                </c:pt>
                <c:pt idx="33">
                  <c:v>39448.229166666693</c:v>
                </c:pt>
                <c:pt idx="34">
                  <c:v>39448.236111111139</c:v>
                </c:pt>
                <c:pt idx="35">
                  <c:v>39448.243055555584</c:v>
                </c:pt>
                <c:pt idx="36">
                  <c:v>39448.250000000029</c:v>
                </c:pt>
                <c:pt idx="37">
                  <c:v>39448.256944444474</c:v>
                </c:pt>
                <c:pt idx="38">
                  <c:v>39448.26388888892</c:v>
                </c:pt>
                <c:pt idx="39">
                  <c:v>39448.270833333365</c:v>
                </c:pt>
                <c:pt idx="40">
                  <c:v>39448.27777777781</c:v>
                </c:pt>
                <c:pt idx="41">
                  <c:v>39448.284722222255</c:v>
                </c:pt>
                <c:pt idx="42">
                  <c:v>39448.291666666701</c:v>
                </c:pt>
                <c:pt idx="43">
                  <c:v>39448.298611111146</c:v>
                </c:pt>
                <c:pt idx="44">
                  <c:v>39448.305555555591</c:v>
                </c:pt>
                <c:pt idx="45">
                  <c:v>39448.312500000036</c:v>
                </c:pt>
                <c:pt idx="46">
                  <c:v>39448.319444444482</c:v>
                </c:pt>
                <c:pt idx="47">
                  <c:v>39448.326388888927</c:v>
                </c:pt>
                <c:pt idx="48">
                  <c:v>39448.333333333372</c:v>
                </c:pt>
                <c:pt idx="49">
                  <c:v>39448.340277777817</c:v>
                </c:pt>
                <c:pt idx="50">
                  <c:v>39448.347222222263</c:v>
                </c:pt>
                <c:pt idx="51">
                  <c:v>39448.354166666708</c:v>
                </c:pt>
                <c:pt idx="52">
                  <c:v>39448.361111111153</c:v>
                </c:pt>
                <c:pt idx="53">
                  <c:v>39448.368055555598</c:v>
                </c:pt>
                <c:pt idx="54">
                  <c:v>39448.375000000044</c:v>
                </c:pt>
                <c:pt idx="55">
                  <c:v>39448.381944444489</c:v>
                </c:pt>
                <c:pt idx="56">
                  <c:v>39448.388888888934</c:v>
                </c:pt>
                <c:pt idx="57">
                  <c:v>39448.395833333379</c:v>
                </c:pt>
                <c:pt idx="58">
                  <c:v>39448.402777777825</c:v>
                </c:pt>
                <c:pt idx="59">
                  <c:v>39448.40972222227</c:v>
                </c:pt>
                <c:pt idx="60">
                  <c:v>39448.416666666715</c:v>
                </c:pt>
                <c:pt idx="61">
                  <c:v>39448.42361111116</c:v>
                </c:pt>
                <c:pt idx="62">
                  <c:v>39448.430555555606</c:v>
                </c:pt>
                <c:pt idx="63">
                  <c:v>39448.437500000051</c:v>
                </c:pt>
                <c:pt idx="64">
                  <c:v>39448.444444444496</c:v>
                </c:pt>
                <c:pt idx="65">
                  <c:v>39448.451388888941</c:v>
                </c:pt>
                <c:pt idx="66">
                  <c:v>39448.458333333387</c:v>
                </c:pt>
                <c:pt idx="67">
                  <c:v>39448.465277777832</c:v>
                </c:pt>
                <c:pt idx="68">
                  <c:v>39448.472222222277</c:v>
                </c:pt>
                <c:pt idx="69">
                  <c:v>39448.479166666722</c:v>
                </c:pt>
                <c:pt idx="70">
                  <c:v>39448.486111111168</c:v>
                </c:pt>
                <c:pt idx="71">
                  <c:v>39448.493055555613</c:v>
                </c:pt>
                <c:pt idx="72">
                  <c:v>39448.500000000058</c:v>
                </c:pt>
                <c:pt idx="73">
                  <c:v>39448.506944444503</c:v>
                </c:pt>
                <c:pt idx="74">
                  <c:v>39448.513888888949</c:v>
                </c:pt>
                <c:pt idx="75">
                  <c:v>39448.520833333394</c:v>
                </c:pt>
                <c:pt idx="76">
                  <c:v>39448.527777777839</c:v>
                </c:pt>
                <c:pt idx="77">
                  <c:v>39448.534722222284</c:v>
                </c:pt>
                <c:pt idx="78">
                  <c:v>39448.54166666673</c:v>
                </c:pt>
                <c:pt idx="79">
                  <c:v>39448.548611111175</c:v>
                </c:pt>
                <c:pt idx="80">
                  <c:v>39448.55555555562</c:v>
                </c:pt>
                <c:pt idx="81">
                  <c:v>39448.562500000065</c:v>
                </c:pt>
                <c:pt idx="82">
                  <c:v>39448.569444444511</c:v>
                </c:pt>
                <c:pt idx="83">
                  <c:v>39448.576388888956</c:v>
                </c:pt>
                <c:pt idx="84">
                  <c:v>39448.583333333401</c:v>
                </c:pt>
                <c:pt idx="85">
                  <c:v>39448.590277777846</c:v>
                </c:pt>
                <c:pt idx="86">
                  <c:v>39448.597222222292</c:v>
                </c:pt>
                <c:pt idx="87">
                  <c:v>39448.604166666737</c:v>
                </c:pt>
                <c:pt idx="88">
                  <c:v>39448.611111111182</c:v>
                </c:pt>
                <c:pt idx="89">
                  <c:v>39448.618055555628</c:v>
                </c:pt>
                <c:pt idx="90">
                  <c:v>39448.625000000073</c:v>
                </c:pt>
                <c:pt idx="91">
                  <c:v>39448.631944444518</c:v>
                </c:pt>
                <c:pt idx="92">
                  <c:v>39448.638888888963</c:v>
                </c:pt>
                <c:pt idx="93">
                  <c:v>39448.645833333409</c:v>
                </c:pt>
                <c:pt idx="94">
                  <c:v>39448.652777777854</c:v>
                </c:pt>
                <c:pt idx="95">
                  <c:v>39448.659722222299</c:v>
                </c:pt>
              </c:numCache>
            </c:numRef>
          </c:xVal>
          <c:yVal>
            <c:numRef>
              <c:f>RunoffCalcs!$E$14:$E$4000</c:f>
              <c:numCache>
                <c:formatCode>0.0</c:formatCode>
                <c:ptCount val="398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0.21137670247950371</c:v>
                </c:pt>
                <c:pt idx="7">
                  <c:v>0.55799270932694134</c:v>
                </c:pt>
                <c:pt idx="8">
                  <c:v>0.8087796283617178</c:v>
                </c:pt>
                <c:pt idx="9">
                  <c:v>0.93151618803544167</c:v>
                </c:pt>
                <c:pt idx="10">
                  <c:v>0.9805960922304584</c:v>
                </c:pt>
                <c:pt idx="11">
                  <c:v>0.99856490020797972</c:v>
                </c:pt>
                <c:pt idx="12">
                  <c:v>1.0049241544324574</c:v>
                </c:pt>
                <c:pt idx="13">
                  <c:v>1.0071473312404173</c:v>
                </c:pt>
                <c:pt idx="14">
                  <c:v>1.0079212017127634</c:v>
                </c:pt>
                <c:pt idx="15">
                  <c:v>1.0081901746851811</c:v>
                </c:pt>
                <c:pt idx="16">
                  <c:v>1.0082836122516878</c:v>
                </c:pt>
                <c:pt idx="17">
                  <c:v>1.008316065288573</c:v>
                </c:pt>
                <c:pt idx="18">
                  <c:v>0.44043719434057704</c:v>
                </c:pt>
                <c:pt idx="19">
                  <c:v>0.25404931063327529</c:v>
                </c:pt>
                <c:pt idx="20">
                  <c:v>0.16589449376245927</c:v>
                </c:pt>
                <c:pt idx="21">
                  <c:v>0.116699388220019</c:v>
                </c:pt>
                <c:pt idx="22">
                  <c:v>8.6355693592783792E-2</c:v>
                </c:pt>
                <c:pt idx="23">
                  <c:v>6.6313053123430388E-2</c:v>
                </c:pt>
                <c:pt idx="24">
                  <c:v>5.2391351274455288E-2</c:v>
                </c:pt>
                <c:pt idx="25">
                  <c:v>4.2339084226663562E-2</c:v>
                </c:pt>
                <c:pt idx="26">
                  <c:v>3.4852996258970252E-2</c:v>
                </c:pt>
                <c:pt idx="27">
                  <c:v>2.9135279969938133E-2</c:v>
                </c:pt>
                <c:pt idx="28">
                  <c:v>2.4675090463359126E-2</c:v>
                </c:pt>
                <c:pt idx="29">
                  <c:v>2.113300003270846E-2</c:v>
                </c:pt>
                <c:pt idx="30">
                  <c:v>1.827636699881548E-2</c:v>
                </c:pt>
                <c:pt idx="31">
                  <c:v>1.5941464719258815E-2</c:v>
                </c:pt>
                <c:pt idx="32">
                  <c:v>1.4010403912888075E-2</c:v>
                </c:pt>
                <c:pt idx="33">
                  <c:v>1.2396589663596294E-2</c:v>
                </c:pt>
                <c:pt idx="34">
                  <c:v>1.1035286135784333E-2</c:v>
                </c:pt>
                <c:pt idx="35">
                  <c:v>9.8773369854759773E-3</c:v>
                </c:pt>
                <c:pt idx="36">
                  <c:v>8.8848907212257574E-3</c:v>
                </c:pt>
                <c:pt idx="37">
                  <c:v>8.028431821995561E-3</c:v>
                </c:pt>
                <c:pt idx="38">
                  <c:v>7.2846812445192593E-3</c:v>
                </c:pt>
                <c:pt idx="39">
                  <c:v>6.6350873823242803E-3</c:v>
                </c:pt>
                <c:pt idx="40">
                  <c:v>6.064725289647928E-3</c:v>
                </c:pt>
                <c:pt idx="41">
                  <c:v>5.5614828343376948E-3</c:v>
                </c:pt>
                <c:pt idx="42">
                  <c:v>5.1154515254618642E-3</c:v>
                </c:pt>
                <c:pt idx="43">
                  <c:v>4.7184653447963406E-3</c:v>
                </c:pt>
                <c:pt idx="44">
                  <c:v>4.363747953234496E-3</c:v>
                </c:pt>
                <c:pt idx="45">
                  <c:v>4.045640178500157E-3</c:v>
                </c:pt>
                <c:pt idx="46">
                  <c:v>3.7593876146920385E-3</c:v>
                </c:pt>
                <c:pt idx="47">
                  <c:v>3.5009736824690775E-3</c:v>
                </c:pt>
                <c:pt idx="48">
                  <c:v>3.2669873905332679E-3</c:v>
                </c:pt>
                <c:pt idx="49">
                  <c:v>3.054517816387799E-3</c:v>
                </c:pt>
                <c:pt idx="50">
                  <c:v>2.8610693282296908E-3</c:v>
                </c:pt>
                <c:pt idx="51">
                  <c:v>2.6844930306138041E-3</c:v>
                </c:pt>
                <c:pt idx="52">
                  <c:v>2.5229309917096138E-3</c:v>
                </c:pt>
                <c:pt idx="53">
                  <c:v>2.3747706085465565E-3</c:v>
                </c:pt>
                <c:pt idx="54">
                  <c:v>2.238607064848277E-3</c:v>
                </c:pt>
                <c:pt idx="55">
                  <c:v>2.1132122877828394E-3</c:v>
                </c:pt>
                <c:pt idx="56">
                  <c:v>1.9975091536723806E-3</c:v>
                </c:pt>
                <c:pt idx="57">
                  <c:v>1.8905499561238917E-3</c:v>
                </c:pt>
                <c:pt idx="58">
                  <c:v>1.7914983533017337E-3</c:v>
                </c:pt>
                <c:pt idx="59">
                  <c:v>1.6996141689183568E-3</c:v>
                </c:pt>
                <c:pt idx="60">
                  <c:v>1.6142405448700806E-3</c:v>
                </c:pt>
                <c:pt idx="61">
                  <c:v>1.534793040397508E-3</c:v>
                </c:pt>
                <c:pt idx="62">
                  <c:v>1.460750349279996E-3</c:v>
                </c:pt>
                <c:pt idx="63">
                  <c:v>1.3916463674637041E-3</c:v>
                </c:pt>
                <c:pt idx="64">
                  <c:v>1.3270633921521194E-3</c:v>
                </c:pt>
                <c:pt idx="65">
                  <c:v>1.2666262724142171E-3</c:v>
                </c:pt>
                <c:pt idx="66">
                  <c:v>1.2099973628312292E-3</c:v>
                </c:pt>
                <c:pt idx="67">
                  <c:v>1.1568721571856044E-3</c:v>
                </c:pt>
                <c:pt idx="68">
                  <c:v>1.1069754999216146E-3</c:v>
                </c:pt>
                <c:pt idx="69">
                  <c:v>1.060058290032902E-3</c:v>
                </c:pt>
                <c:pt idx="70">
                  <c:v>1.0158946059096671E-3</c:v>
                </c:pt>
                <c:pt idx="71">
                  <c:v>9.7427919109886404E-4</c:v>
                </c:pt>
                <c:pt idx="72">
                  <c:v>9.3502525036434831E-4</c:v>
                </c:pt>
                <c:pt idx="73">
                  <c:v>8.979625132531754E-4</c:v>
                </c:pt>
                <c:pt idx="74">
                  <c:v>8.6293552887742081E-4</c:v>
                </c:pt>
                <c:pt idx="75">
                  <c:v>8.2980216104727397E-4</c:v>
                </c:pt>
                <c:pt idx="76">
                  <c:v>7.9843225743300315E-4</c:v>
                </c:pt>
                <c:pt idx="77">
                  <c:v>7.6870647024679004E-4</c:v>
                </c:pt>
                <c:pt idx="78">
                  <c:v>7.4051520914619436E-4</c:v>
                </c:pt>
                <c:pt idx="79">
                  <c:v>7.1375770977248317E-4</c:v>
                </c:pt>
                <c:pt idx="80">
                  <c:v>6.8834120363274822E-4</c:v>
                </c:pt>
                <c:pt idx="81">
                  <c:v>6.6418017698386962E-4</c:v>
                </c:pt>
                <c:pt idx="82">
                  <c:v>6.4119570803534141E-4</c:v>
                </c:pt>
                <c:pt idx="83">
                  <c:v>6.1931487320359573E-4</c:v>
                </c:pt>
                <c:pt idx="84">
                  <c:v>5.9847021436122488E-4</c:v>
                </c:pt>
                <c:pt idx="85">
                  <c:v>5.7859926006260519E-4</c:v>
                </c:pt>
                <c:pt idx="86">
                  <c:v>5.5964409461943456E-4</c:v>
                </c:pt>
                <c:pt idx="87">
                  <c:v>5.4155096966786067E-4</c:v>
                </c:pt>
                <c:pt idx="88">
                  <c:v>5.2426995353185271E-4</c:v>
                </c:pt>
                <c:pt idx="89">
                  <c:v>5.0775461426079264E-4</c:v>
                </c:pt>
                <c:pt idx="90">
                  <c:v>4.919617327161168E-4</c:v>
                </c:pt>
                <c:pt idx="91">
                  <c:v>4.7685104251320631E-4</c:v>
                </c:pt>
                <c:pt idx="92">
                  <c:v>4.6238499400000908E-4</c:v>
                </c:pt>
                <c:pt idx="93">
                  <c:v>4.4852853978095345E-4</c:v>
                </c:pt>
                <c:pt idx="94">
                  <c:v>4.3524893958026212E-4</c:v>
                </c:pt>
                <c:pt idx="95">
                  <c:v>4.2251558248856648E-4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9389520"/>
        <c:axId val="289389912"/>
      </c:scatterChart>
      <c:scatterChart>
        <c:scatterStyle val="lineMarker"/>
        <c:varyColors val="0"/>
        <c:ser>
          <c:idx val="0"/>
          <c:order val="0"/>
          <c:tx>
            <c:strRef>
              <c:f>RunoffCalcs!$E$13</c:f>
              <c:strCache>
                <c:ptCount val="1"/>
                <c:pt idx="0">
                  <c:v>Discharge ft³/s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diamond"/>
            <c:size val="2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RunoffCalcs!$B$14:$B$4000</c:f>
              <c:numCache>
                <c:formatCode>h:mm</c:formatCode>
                <c:ptCount val="3987"/>
                <c:pt idx="0" formatCode="h:mm;@">
                  <c:v>39448</c:v>
                </c:pt>
                <c:pt idx="1">
                  <c:v>39448.006944444445</c:v>
                </c:pt>
                <c:pt idx="2">
                  <c:v>39448.013888888891</c:v>
                </c:pt>
                <c:pt idx="3">
                  <c:v>39448.020833333336</c:v>
                </c:pt>
                <c:pt idx="4">
                  <c:v>39448.027777777781</c:v>
                </c:pt>
                <c:pt idx="5">
                  <c:v>39448.034722222226</c:v>
                </c:pt>
                <c:pt idx="6">
                  <c:v>39448.041666666672</c:v>
                </c:pt>
                <c:pt idx="7">
                  <c:v>39448.048611111117</c:v>
                </c:pt>
                <c:pt idx="8">
                  <c:v>39448.055555555562</c:v>
                </c:pt>
                <c:pt idx="9">
                  <c:v>39448.062500000007</c:v>
                </c:pt>
                <c:pt idx="10">
                  <c:v>39448.069444444453</c:v>
                </c:pt>
                <c:pt idx="11">
                  <c:v>39448.076388888898</c:v>
                </c:pt>
                <c:pt idx="12">
                  <c:v>39448.083333333343</c:v>
                </c:pt>
                <c:pt idx="13">
                  <c:v>39448.090277777788</c:v>
                </c:pt>
                <c:pt idx="14">
                  <c:v>39448.097222222234</c:v>
                </c:pt>
                <c:pt idx="15">
                  <c:v>39448.104166666679</c:v>
                </c:pt>
                <c:pt idx="16">
                  <c:v>39448.111111111124</c:v>
                </c:pt>
                <c:pt idx="17">
                  <c:v>39448.118055555569</c:v>
                </c:pt>
                <c:pt idx="18">
                  <c:v>39448.125000000015</c:v>
                </c:pt>
                <c:pt idx="19">
                  <c:v>39448.13194444446</c:v>
                </c:pt>
                <c:pt idx="20">
                  <c:v>39448.138888888905</c:v>
                </c:pt>
                <c:pt idx="21">
                  <c:v>39448.14583333335</c:v>
                </c:pt>
                <c:pt idx="22">
                  <c:v>39448.152777777796</c:v>
                </c:pt>
                <c:pt idx="23">
                  <c:v>39448.159722222241</c:v>
                </c:pt>
                <c:pt idx="24">
                  <c:v>39448.166666666686</c:v>
                </c:pt>
                <c:pt idx="25">
                  <c:v>39448.173611111131</c:v>
                </c:pt>
                <c:pt idx="26">
                  <c:v>39448.180555555577</c:v>
                </c:pt>
                <c:pt idx="27">
                  <c:v>39448.187500000022</c:v>
                </c:pt>
                <c:pt idx="28">
                  <c:v>39448.194444444467</c:v>
                </c:pt>
                <c:pt idx="29">
                  <c:v>39448.201388888912</c:v>
                </c:pt>
                <c:pt idx="30">
                  <c:v>39448.208333333358</c:v>
                </c:pt>
                <c:pt idx="31">
                  <c:v>39448.215277777803</c:v>
                </c:pt>
                <c:pt idx="32">
                  <c:v>39448.222222222248</c:v>
                </c:pt>
                <c:pt idx="33">
                  <c:v>39448.229166666693</c:v>
                </c:pt>
                <c:pt idx="34">
                  <c:v>39448.236111111139</c:v>
                </c:pt>
                <c:pt idx="35">
                  <c:v>39448.243055555584</c:v>
                </c:pt>
                <c:pt idx="36">
                  <c:v>39448.250000000029</c:v>
                </c:pt>
                <c:pt idx="37">
                  <c:v>39448.256944444474</c:v>
                </c:pt>
                <c:pt idx="38">
                  <c:v>39448.26388888892</c:v>
                </c:pt>
                <c:pt idx="39">
                  <c:v>39448.270833333365</c:v>
                </c:pt>
                <c:pt idx="40">
                  <c:v>39448.27777777781</c:v>
                </c:pt>
                <c:pt idx="41">
                  <c:v>39448.284722222255</c:v>
                </c:pt>
                <c:pt idx="42">
                  <c:v>39448.291666666701</c:v>
                </c:pt>
                <c:pt idx="43">
                  <c:v>39448.298611111146</c:v>
                </c:pt>
                <c:pt idx="44">
                  <c:v>39448.305555555591</c:v>
                </c:pt>
                <c:pt idx="45">
                  <c:v>39448.312500000036</c:v>
                </c:pt>
                <c:pt idx="46">
                  <c:v>39448.319444444482</c:v>
                </c:pt>
                <c:pt idx="47">
                  <c:v>39448.326388888927</c:v>
                </c:pt>
                <c:pt idx="48">
                  <c:v>39448.333333333372</c:v>
                </c:pt>
                <c:pt idx="49">
                  <c:v>39448.340277777817</c:v>
                </c:pt>
                <c:pt idx="50">
                  <c:v>39448.347222222263</c:v>
                </c:pt>
                <c:pt idx="51">
                  <c:v>39448.354166666708</c:v>
                </c:pt>
                <c:pt idx="52">
                  <c:v>39448.361111111153</c:v>
                </c:pt>
                <c:pt idx="53">
                  <c:v>39448.368055555598</c:v>
                </c:pt>
                <c:pt idx="54">
                  <c:v>39448.375000000044</c:v>
                </c:pt>
                <c:pt idx="55">
                  <c:v>39448.381944444489</c:v>
                </c:pt>
                <c:pt idx="56">
                  <c:v>39448.388888888934</c:v>
                </c:pt>
                <c:pt idx="57">
                  <c:v>39448.395833333379</c:v>
                </c:pt>
                <c:pt idx="58">
                  <c:v>39448.402777777825</c:v>
                </c:pt>
                <c:pt idx="59">
                  <c:v>39448.40972222227</c:v>
                </c:pt>
                <c:pt idx="60">
                  <c:v>39448.416666666715</c:v>
                </c:pt>
                <c:pt idx="61">
                  <c:v>39448.42361111116</c:v>
                </c:pt>
                <c:pt idx="62">
                  <c:v>39448.430555555606</c:v>
                </c:pt>
                <c:pt idx="63">
                  <c:v>39448.437500000051</c:v>
                </c:pt>
                <c:pt idx="64">
                  <c:v>39448.444444444496</c:v>
                </c:pt>
                <c:pt idx="65">
                  <c:v>39448.451388888941</c:v>
                </c:pt>
                <c:pt idx="66">
                  <c:v>39448.458333333387</c:v>
                </c:pt>
                <c:pt idx="67">
                  <c:v>39448.465277777832</c:v>
                </c:pt>
                <c:pt idx="68">
                  <c:v>39448.472222222277</c:v>
                </c:pt>
                <c:pt idx="69">
                  <c:v>39448.479166666722</c:v>
                </c:pt>
                <c:pt idx="70">
                  <c:v>39448.486111111168</c:v>
                </c:pt>
                <c:pt idx="71">
                  <c:v>39448.493055555613</c:v>
                </c:pt>
                <c:pt idx="72">
                  <c:v>39448.500000000058</c:v>
                </c:pt>
                <c:pt idx="73">
                  <c:v>39448.506944444503</c:v>
                </c:pt>
                <c:pt idx="74">
                  <c:v>39448.513888888949</c:v>
                </c:pt>
                <c:pt idx="75">
                  <c:v>39448.520833333394</c:v>
                </c:pt>
                <c:pt idx="76">
                  <c:v>39448.527777777839</c:v>
                </c:pt>
                <c:pt idx="77">
                  <c:v>39448.534722222284</c:v>
                </c:pt>
                <c:pt idx="78">
                  <c:v>39448.54166666673</c:v>
                </c:pt>
                <c:pt idx="79">
                  <c:v>39448.548611111175</c:v>
                </c:pt>
                <c:pt idx="80">
                  <c:v>39448.55555555562</c:v>
                </c:pt>
                <c:pt idx="81">
                  <c:v>39448.562500000065</c:v>
                </c:pt>
                <c:pt idx="82">
                  <c:v>39448.569444444511</c:v>
                </c:pt>
                <c:pt idx="83">
                  <c:v>39448.576388888956</c:v>
                </c:pt>
                <c:pt idx="84">
                  <c:v>39448.583333333401</c:v>
                </c:pt>
                <c:pt idx="85">
                  <c:v>39448.590277777846</c:v>
                </c:pt>
                <c:pt idx="86">
                  <c:v>39448.597222222292</c:v>
                </c:pt>
                <c:pt idx="87">
                  <c:v>39448.604166666737</c:v>
                </c:pt>
                <c:pt idx="88">
                  <c:v>39448.611111111182</c:v>
                </c:pt>
                <c:pt idx="89">
                  <c:v>39448.618055555628</c:v>
                </c:pt>
                <c:pt idx="90">
                  <c:v>39448.625000000073</c:v>
                </c:pt>
                <c:pt idx="91">
                  <c:v>39448.631944444518</c:v>
                </c:pt>
                <c:pt idx="92">
                  <c:v>39448.638888888963</c:v>
                </c:pt>
                <c:pt idx="93">
                  <c:v>39448.645833333409</c:v>
                </c:pt>
                <c:pt idx="94">
                  <c:v>39448.652777777854</c:v>
                </c:pt>
                <c:pt idx="95">
                  <c:v>39448.659722222299</c:v>
                </c:pt>
              </c:numCache>
            </c:numRef>
          </c:xVal>
          <c:yVal>
            <c:numRef>
              <c:f>RunoffCalcs!$C$14:$C$4000</c:f>
              <c:numCache>
                <c:formatCode>General</c:formatCode>
                <c:ptCount val="398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9390304"/>
        <c:axId val="289390696"/>
      </c:scatterChart>
      <c:valAx>
        <c:axId val="289389520"/>
        <c:scaling>
          <c:orientation val="minMax"/>
          <c:max val="39448.25"/>
          <c:min val="39448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h: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89389912"/>
        <c:crosses val="autoZero"/>
        <c:crossBetween val="midCat"/>
        <c:majorUnit val="4.1666599999999998E-2"/>
      </c:valAx>
      <c:valAx>
        <c:axId val="2893899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Discharge (cfs)</a:t>
                </a:r>
              </a:p>
            </c:rich>
          </c:tx>
          <c:layout>
            <c:manualLayout>
              <c:xMode val="edge"/>
              <c:yMode val="edge"/>
              <c:x val="3.5874439461883408E-2"/>
              <c:y val="0.275001312335957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89389520"/>
        <c:crosses val="autoZero"/>
        <c:crossBetween val="midCat"/>
      </c:valAx>
      <c:valAx>
        <c:axId val="289390304"/>
        <c:scaling>
          <c:orientation val="minMax"/>
        </c:scaling>
        <c:delete val="1"/>
        <c:axPos val="t"/>
        <c:numFmt formatCode="h:mm;@" sourceLinked="1"/>
        <c:majorTickMark val="out"/>
        <c:minorTickMark val="none"/>
        <c:tickLblPos val="nextTo"/>
        <c:crossAx val="289390696"/>
        <c:crosses val="autoZero"/>
        <c:crossBetween val="midCat"/>
      </c:valAx>
      <c:valAx>
        <c:axId val="289390696"/>
        <c:scaling>
          <c:orientation val="maxMin"/>
          <c:max val="5"/>
        </c:scaling>
        <c:delete val="0"/>
        <c:axPos val="r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intensity (in/h)</a:t>
                </a:r>
              </a:p>
            </c:rich>
          </c:tx>
          <c:layout>
            <c:manualLayout>
              <c:xMode val="edge"/>
              <c:yMode val="edge"/>
              <c:x val="0.91928251121076232"/>
              <c:y val="0.2916679790026246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89390304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76200</xdr:colOff>
      <xdr:row>11</xdr:row>
      <xdr:rowOff>45720</xdr:rowOff>
    </xdr:from>
    <xdr:to>
      <xdr:col>12</xdr:col>
      <xdr:colOff>259080</xdr:colOff>
      <xdr:row>24</xdr:row>
      <xdr:rowOff>68580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R619"/>
  <sheetViews>
    <sheetView tabSelected="1" workbookViewId="0">
      <selection activeCell="E22" sqref="E22"/>
    </sheetView>
  </sheetViews>
  <sheetFormatPr defaultRowHeight="13.2" x14ac:dyDescent="0.25"/>
  <cols>
    <col min="1" max="1" width="10.5546875" customWidth="1"/>
    <col min="2" max="2" width="14.44140625" bestFit="1" customWidth="1"/>
    <col min="3" max="3" width="12.44140625" customWidth="1"/>
    <col min="4" max="4" width="9" bestFit="1" customWidth="1"/>
    <col min="5" max="5" width="11.5546875" bestFit="1" customWidth="1"/>
    <col min="6" max="6" width="10.33203125" customWidth="1"/>
    <col min="9" max="9" width="24.44140625" bestFit="1" customWidth="1"/>
    <col min="15" max="15" width="9.109375" style="2" customWidth="1"/>
    <col min="18" max="18" width="14.44140625" bestFit="1" customWidth="1"/>
  </cols>
  <sheetData>
    <row r="1" spans="1:18" ht="21" x14ac:dyDescent="0.4">
      <c r="A1" s="1" t="s">
        <v>0</v>
      </c>
    </row>
    <row r="2" spans="1:18" s="4" customFormat="1" ht="15.6" x14ac:dyDescent="0.3">
      <c r="A2" s="3" t="s">
        <v>21</v>
      </c>
      <c r="O2" s="5"/>
    </row>
    <row r="3" spans="1:18" s="4" customFormat="1" ht="15.6" x14ac:dyDescent="0.3">
      <c r="F3"/>
      <c r="O3" s="5"/>
    </row>
    <row r="4" spans="1:18" x14ac:dyDescent="0.25">
      <c r="A4" s="6" t="s">
        <v>1</v>
      </c>
      <c r="H4" s="6" t="s">
        <v>2</v>
      </c>
    </row>
    <row r="5" spans="1:18" x14ac:dyDescent="0.25">
      <c r="A5" t="s">
        <v>3</v>
      </c>
      <c r="B5" s="7">
        <v>1</v>
      </c>
      <c r="C5" t="s">
        <v>4</v>
      </c>
      <c r="H5" s="8">
        <f>43560*B5</f>
        <v>43560</v>
      </c>
      <c r="I5" t="s">
        <v>5</v>
      </c>
    </row>
    <row r="6" spans="1:18" x14ac:dyDescent="0.25">
      <c r="A6" t="s">
        <v>6</v>
      </c>
      <c r="B6" s="9">
        <v>50</v>
      </c>
      <c r="C6" t="s">
        <v>7</v>
      </c>
      <c r="H6" s="10">
        <f>1.49/ManningCoeff*B6*B7^0.5</f>
        <v>263.39727599198898</v>
      </c>
      <c r="I6" t="s">
        <v>8</v>
      </c>
    </row>
    <row r="7" spans="1:18" x14ac:dyDescent="0.25">
      <c r="A7" t="s">
        <v>9</v>
      </c>
      <c r="B7" s="11">
        <v>5.0000000000000001E-3</v>
      </c>
      <c r="H7" s="12">
        <f>1/12*timestep_sec/3600*area_sqft</f>
        <v>605</v>
      </c>
      <c r="I7" t="s">
        <v>10</v>
      </c>
    </row>
    <row r="8" spans="1:18" x14ac:dyDescent="0.25">
      <c r="A8" t="s">
        <v>11</v>
      </c>
      <c r="B8" s="7">
        <v>0.02</v>
      </c>
      <c r="H8" s="10">
        <f>timestep_days*86400</f>
        <v>600</v>
      </c>
      <c r="I8" t="s">
        <v>12</v>
      </c>
    </row>
    <row r="9" spans="1:18" x14ac:dyDescent="0.25">
      <c r="A9" t="s">
        <v>13</v>
      </c>
      <c r="B9" s="13">
        <f>1/144</f>
        <v>6.9444444444444441E-3</v>
      </c>
      <c r="C9" t="s">
        <v>14</v>
      </c>
      <c r="H9" s="10"/>
    </row>
    <row r="11" spans="1:18" x14ac:dyDescent="0.25">
      <c r="D11" s="14"/>
      <c r="F11" s="14"/>
    </row>
    <row r="12" spans="1:18" x14ac:dyDescent="0.25">
      <c r="B12" s="15" t="s">
        <v>15</v>
      </c>
      <c r="C12" s="16">
        <f>SUM(rain)*timestep_sec/3600/12*area_sqft</f>
        <v>7260</v>
      </c>
      <c r="D12" s="17"/>
      <c r="E12" s="18">
        <f>SUM(E14:E1000)*timestep_sec</f>
        <v>7245.7248098307591</v>
      </c>
    </row>
    <row r="13" spans="1:18" s="19" customFormat="1" ht="26.4" x14ac:dyDescent="0.25">
      <c r="A13" s="19" t="s">
        <v>16</v>
      </c>
      <c r="B13" s="20" t="s">
        <v>17</v>
      </c>
      <c r="C13" s="20" t="s">
        <v>18</v>
      </c>
      <c r="D13" s="20" t="s">
        <v>19</v>
      </c>
      <c r="E13" s="20" t="s">
        <v>20</v>
      </c>
      <c r="F13" s="20"/>
      <c r="G13" s="20"/>
      <c r="O13" s="21"/>
    </row>
    <row r="14" spans="1:18" x14ac:dyDescent="0.25">
      <c r="A14" s="22">
        <f>B14</f>
        <v>39448</v>
      </c>
      <c r="B14" s="23">
        <v>39448</v>
      </c>
      <c r="C14" s="7">
        <v>0</v>
      </c>
      <c r="D14" s="24">
        <f>rainperstep*rain</f>
        <v>0</v>
      </c>
      <c r="E14" s="25">
        <f t="shared" ref="E14:E45" si="0">Kconst*(Volume_ft/area_sqft)^(5/3)</f>
        <v>0</v>
      </c>
      <c r="F14" s="26"/>
      <c r="G14" s="26"/>
      <c r="H14" s="27"/>
      <c r="R14" s="28"/>
    </row>
    <row r="15" spans="1:18" x14ac:dyDescent="0.25">
      <c r="A15" s="22">
        <f t="shared" ref="A15:A78" si="1">B15</f>
        <v>39448.006944444445</v>
      </c>
      <c r="B15" s="29">
        <f t="shared" ref="B15:B78" si="2">timestep_days+B14</f>
        <v>39448.006944444445</v>
      </c>
      <c r="C15" s="7">
        <v>0</v>
      </c>
      <c r="D15" s="24">
        <f>D14-E14*timestep_sec+rainperstep*rain</f>
        <v>0</v>
      </c>
      <c r="E15" s="25">
        <f t="shared" si="0"/>
        <v>0</v>
      </c>
      <c r="F15" s="26"/>
      <c r="G15" s="26"/>
      <c r="H15" s="27"/>
    </row>
    <row r="16" spans="1:18" x14ac:dyDescent="0.25">
      <c r="A16" s="22">
        <f t="shared" si="1"/>
        <v>39448.013888888891</v>
      </c>
      <c r="B16" s="29">
        <f t="shared" si="2"/>
        <v>39448.013888888891</v>
      </c>
      <c r="C16" s="7">
        <v>0</v>
      </c>
      <c r="D16" s="24">
        <f>D15-E15*timestep_sec+rainperstep*rain</f>
        <v>0</v>
      </c>
      <c r="E16" s="25">
        <f t="shared" si="0"/>
        <v>0</v>
      </c>
      <c r="F16" s="26"/>
      <c r="G16" s="26"/>
      <c r="H16" s="27"/>
      <c r="P16" s="2"/>
      <c r="R16" s="30"/>
    </row>
    <row r="17" spans="1:18" x14ac:dyDescent="0.25">
      <c r="A17" s="22">
        <f t="shared" si="1"/>
        <v>39448.020833333336</v>
      </c>
      <c r="B17" s="29">
        <f t="shared" si="2"/>
        <v>39448.020833333336</v>
      </c>
      <c r="C17" s="7">
        <v>0</v>
      </c>
      <c r="D17" s="24">
        <f>D16-E16*timestep_sec+rainperstep*rain</f>
        <v>0</v>
      </c>
      <c r="E17" s="25">
        <f t="shared" si="0"/>
        <v>0</v>
      </c>
      <c r="F17" s="26"/>
      <c r="G17" s="26"/>
      <c r="H17" s="27"/>
      <c r="P17" s="2"/>
      <c r="R17" s="30"/>
    </row>
    <row r="18" spans="1:18" x14ac:dyDescent="0.25">
      <c r="A18" s="22">
        <f t="shared" si="1"/>
        <v>39448.027777777781</v>
      </c>
      <c r="B18" s="29">
        <f t="shared" si="2"/>
        <v>39448.027777777781</v>
      </c>
      <c r="C18" s="7">
        <v>0</v>
      </c>
      <c r="D18" s="24">
        <f>D17-E17*timestep_sec+rainperstep*rain</f>
        <v>0</v>
      </c>
      <c r="E18" s="25">
        <f t="shared" si="0"/>
        <v>0</v>
      </c>
      <c r="F18" s="26"/>
      <c r="G18" s="26"/>
      <c r="H18" s="27"/>
      <c r="P18" s="2"/>
      <c r="R18" s="30"/>
    </row>
    <row r="19" spans="1:18" x14ac:dyDescent="0.25">
      <c r="A19" s="22">
        <f t="shared" si="1"/>
        <v>39448.034722222226</v>
      </c>
      <c r="B19" s="29">
        <f t="shared" si="2"/>
        <v>39448.034722222226</v>
      </c>
      <c r="C19" s="7">
        <v>0</v>
      </c>
      <c r="D19" s="24">
        <f>D18-E18*timestep_sec+rainperstep*rain</f>
        <v>0</v>
      </c>
      <c r="E19" s="25">
        <f t="shared" si="0"/>
        <v>0</v>
      </c>
      <c r="F19" s="26"/>
      <c r="G19" s="26"/>
      <c r="H19" s="27"/>
      <c r="P19" s="2"/>
      <c r="R19" s="30"/>
    </row>
    <row r="20" spans="1:18" x14ac:dyDescent="0.25">
      <c r="A20" s="22">
        <f t="shared" si="1"/>
        <v>39448.041666666672</v>
      </c>
      <c r="B20" s="29">
        <f t="shared" si="2"/>
        <v>39448.041666666672</v>
      </c>
      <c r="C20" s="7">
        <v>1</v>
      </c>
      <c r="D20" s="24">
        <f>D19-E19*timestep_sec+rainperstep*rain</f>
        <v>605</v>
      </c>
      <c r="E20" s="25">
        <f t="shared" si="0"/>
        <v>0.21137670247950371</v>
      </c>
      <c r="F20" s="26"/>
      <c r="G20" s="26"/>
      <c r="H20" s="27"/>
      <c r="P20" s="2"/>
      <c r="R20" s="30"/>
    </row>
    <row r="21" spans="1:18" x14ac:dyDescent="0.25">
      <c r="A21" s="22">
        <f t="shared" si="1"/>
        <v>39448.048611111117</v>
      </c>
      <c r="B21" s="29">
        <f t="shared" si="2"/>
        <v>39448.048611111117</v>
      </c>
      <c r="C21" s="7">
        <v>1</v>
      </c>
      <c r="D21" s="24">
        <f>D20-E20*timestep_sec+rainperstep*rain</f>
        <v>1083.1739785122977</v>
      </c>
      <c r="E21" s="25">
        <f t="shared" si="0"/>
        <v>0.55799270932694134</v>
      </c>
      <c r="F21" s="26"/>
      <c r="G21" s="26"/>
      <c r="H21" s="27"/>
      <c r="P21" s="2"/>
      <c r="R21" s="30"/>
    </row>
    <row r="22" spans="1:18" x14ac:dyDescent="0.25">
      <c r="A22" s="22">
        <f t="shared" si="1"/>
        <v>39448.055555555562</v>
      </c>
      <c r="B22" s="29">
        <f t="shared" si="2"/>
        <v>39448.055555555562</v>
      </c>
      <c r="C22" s="7">
        <v>1</v>
      </c>
      <c r="D22" s="24">
        <f>D21-E21*timestep_sec+rainperstep*rain</f>
        <v>1353.3783529161328</v>
      </c>
      <c r="E22" s="25">
        <f t="shared" si="0"/>
        <v>0.8087796283617178</v>
      </c>
      <c r="F22" s="26"/>
      <c r="G22" s="26"/>
      <c r="H22" s="27"/>
      <c r="P22" s="2"/>
      <c r="R22" s="30"/>
    </row>
    <row r="23" spans="1:18" x14ac:dyDescent="0.25">
      <c r="A23" s="22">
        <f t="shared" si="1"/>
        <v>39448.062500000007</v>
      </c>
      <c r="B23" s="29">
        <f t="shared" si="2"/>
        <v>39448.062500000007</v>
      </c>
      <c r="C23" s="7">
        <v>1</v>
      </c>
      <c r="D23" s="24">
        <f>D22-E22*timestep_sec+rainperstep*rain</f>
        <v>1473.1105758991021</v>
      </c>
      <c r="E23" s="25">
        <f t="shared" si="0"/>
        <v>0.93151618803544167</v>
      </c>
      <c r="F23" s="26"/>
      <c r="G23" s="26"/>
      <c r="H23" s="27"/>
      <c r="P23" s="2"/>
      <c r="R23" s="30"/>
    </row>
    <row r="24" spans="1:18" x14ac:dyDescent="0.25">
      <c r="A24" s="22">
        <f t="shared" si="1"/>
        <v>39448.069444444453</v>
      </c>
      <c r="B24" s="29">
        <f t="shared" si="2"/>
        <v>39448.069444444453</v>
      </c>
      <c r="C24" s="7">
        <v>1</v>
      </c>
      <c r="D24" s="24">
        <f>D23-E23*timestep_sec+rainperstep*rain</f>
        <v>1519.2008630778371</v>
      </c>
      <c r="E24" s="25">
        <f t="shared" si="0"/>
        <v>0.9805960922304584</v>
      </c>
      <c r="F24" s="26"/>
      <c r="G24" s="26"/>
      <c r="H24" s="27"/>
      <c r="P24" s="2"/>
      <c r="R24" s="30"/>
    </row>
    <row r="25" spans="1:18" x14ac:dyDescent="0.25">
      <c r="A25" s="22">
        <f t="shared" si="1"/>
        <v>39448.076388888898</v>
      </c>
      <c r="B25" s="29">
        <f t="shared" si="2"/>
        <v>39448.076388888898</v>
      </c>
      <c r="C25" s="7">
        <v>1</v>
      </c>
      <c r="D25" s="24">
        <f>D24-E24*timestep_sec+rainperstep*rain</f>
        <v>1535.8432077395619</v>
      </c>
      <c r="E25" s="25">
        <f t="shared" si="0"/>
        <v>0.99856490020797972</v>
      </c>
      <c r="F25" s="26"/>
      <c r="G25" s="26"/>
      <c r="H25" s="27"/>
      <c r="P25" s="2"/>
      <c r="R25" s="30"/>
    </row>
    <row r="26" spans="1:18" x14ac:dyDescent="0.25">
      <c r="A26" s="22">
        <f t="shared" si="1"/>
        <v>39448.083333333343</v>
      </c>
      <c r="B26" s="29">
        <f t="shared" si="2"/>
        <v>39448.083333333343</v>
      </c>
      <c r="C26" s="7">
        <v>1</v>
      </c>
      <c r="D26" s="24">
        <f>D25-E25*timestep_sec+rainperstep*rain</f>
        <v>1541.7042676147739</v>
      </c>
      <c r="E26" s="25">
        <f t="shared" si="0"/>
        <v>1.0049241544324574</v>
      </c>
      <c r="F26" s="31"/>
      <c r="G26" s="26"/>
      <c r="H26" s="27"/>
      <c r="P26" s="2"/>
      <c r="R26" s="30"/>
    </row>
    <row r="27" spans="1:18" x14ac:dyDescent="0.25">
      <c r="A27" s="22">
        <f t="shared" si="1"/>
        <v>39448.090277777788</v>
      </c>
      <c r="B27" s="29">
        <f t="shared" si="2"/>
        <v>39448.090277777788</v>
      </c>
      <c r="C27" s="7">
        <v>1</v>
      </c>
      <c r="D27" s="24">
        <f>D26-E26*timestep_sec+rainperstep*rain</f>
        <v>1543.7497749552995</v>
      </c>
      <c r="E27" s="25">
        <f t="shared" si="0"/>
        <v>1.0071473312404173</v>
      </c>
      <c r="F27" s="31"/>
      <c r="G27" s="26"/>
      <c r="H27" s="27"/>
      <c r="P27" s="2"/>
      <c r="R27" s="30"/>
    </row>
    <row r="28" spans="1:18" x14ac:dyDescent="0.25">
      <c r="A28" s="22">
        <f t="shared" si="1"/>
        <v>39448.097222222234</v>
      </c>
      <c r="B28" s="29">
        <f t="shared" si="2"/>
        <v>39448.097222222234</v>
      </c>
      <c r="C28" s="7">
        <v>1</v>
      </c>
      <c r="D28" s="24">
        <f>D27-E27*timestep_sec+rainperstep*rain</f>
        <v>1544.4613762110491</v>
      </c>
      <c r="E28" s="25">
        <f t="shared" si="0"/>
        <v>1.0079212017127634</v>
      </c>
      <c r="F28" s="31"/>
      <c r="G28" s="26"/>
      <c r="H28" s="27"/>
      <c r="P28" s="2"/>
      <c r="R28" s="30"/>
    </row>
    <row r="29" spans="1:18" x14ac:dyDescent="0.25">
      <c r="A29" s="22">
        <f t="shared" si="1"/>
        <v>39448.104166666679</v>
      </c>
      <c r="B29" s="29">
        <f t="shared" si="2"/>
        <v>39448.104166666679</v>
      </c>
      <c r="C29" s="7">
        <v>1</v>
      </c>
      <c r="D29" s="24">
        <f>D28-E28*timestep_sec+rainperstep*rain</f>
        <v>1544.7086551833911</v>
      </c>
      <c r="E29" s="25">
        <f t="shared" si="0"/>
        <v>1.0081901746851811</v>
      </c>
      <c r="F29" s="31"/>
      <c r="G29" s="26"/>
      <c r="H29" s="27"/>
      <c r="P29" s="2"/>
      <c r="R29" s="30"/>
    </row>
    <row r="30" spans="1:18" x14ac:dyDescent="0.25">
      <c r="A30" s="22">
        <f t="shared" si="1"/>
        <v>39448.111111111124</v>
      </c>
      <c r="B30" s="29">
        <f t="shared" si="2"/>
        <v>39448.111111111124</v>
      </c>
      <c r="C30" s="7">
        <v>1</v>
      </c>
      <c r="D30" s="24">
        <f>D29-E29*timestep_sec+rainperstep*rain</f>
        <v>1544.7945503722824</v>
      </c>
      <c r="E30" s="25">
        <f t="shared" si="0"/>
        <v>1.0082836122516878</v>
      </c>
      <c r="F30" s="31"/>
      <c r="G30" s="26"/>
      <c r="H30" s="27"/>
      <c r="P30" s="2"/>
      <c r="R30" s="30"/>
    </row>
    <row r="31" spans="1:18" x14ac:dyDescent="0.25">
      <c r="A31" s="22">
        <f t="shared" si="1"/>
        <v>39448.118055555569</v>
      </c>
      <c r="B31" s="29">
        <f t="shared" si="2"/>
        <v>39448.118055555569</v>
      </c>
      <c r="C31" s="7">
        <v>1</v>
      </c>
      <c r="D31" s="24">
        <f>D30-E30*timestep_sec+rainperstep*rain</f>
        <v>1544.8243830212696</v>
      </c>
      <c r="E31" s="25">
        <f t="shared" si="0"/>
        <v>1.008316065288573</v>
      </c>
      <c r="F31" s="31"/>
      <c r="G31" s="26"/>
      <c r="H31" s="27"/>
      <c r="P31" s="2"/>
      <c r="R31" s="30"/>
    </row>
    <row r="32" spans="1:18" x14ac:dyDescent="0.25">
      <c r="A32" s="22">
        <f t="shared" si="1"/>
        <v>39448.125000000015</v>
      </c>
      <c r="B32" s="29">
        <f t="shared" si="2"/>
        <v>39448.125000000015</v>
      </c>
      <c r="C32" s="7">
        <v>0</v>
      </c>
      <c r="D32" s="24">
        <f>D31-E31*timestep_sec+rainperstep*rain</f>
        <v>939.83474384812575</v>
      </c>
      <c r="E32" s="25">
        <f t="shared" si="0"/>
        <v>0.44043719434057704</v>
      </c>
      <c r="F32" s="31"/>
      <c r="G32" s="26"/>
      <c r="H32" s="27"/>
      <c r="P32" s="2"/>
      <c r="R32" s="30"/>
    </row>
    <row r="33" spans="1:18" x14ac:dyDescent="0.25">
      <c r="A33" s="22">
        <f t="shared" si="1"/>
        <v>39448.13194444446</v>
      </c>
      <c r="B33" s="29">
        <f t="shared" si="2"/>
        <v>39448.13194444446</v>
      </c>
      <c r="C33" s="7">
        <v>0</v>
      </c>
      <c r="D33" s="24">
        <f>D32-E32*timestep_sec+rainperstep*rain</f>
        <v>675.57242724377954</v>
      </c>
      <c r="E33" s="25">
        <f t="shared" si="0"/>
        <v>0.25404931063327529</v>
      </c>
      <c r="F33" s="31"/>
      <c r="G33" s="26"/>
      <c r="H33" s="27"/>
      <c r="P33" s="2"/>
      <c r="R33" s="30"/>
    </row>
    <row r="34" spans="1:18" x14ac:dyDescent="0.25">
      <c r="A34" s="22">
        <f t="shared" si="1"/>
        <v>39448.138888888905</v>
      </c>
      <c r="B34" s="29">
        <f t="shared" si="2"/>
        <v>39448.138888888905</v>
      </c>
      <c r="C34" s="7">
        <v>0</v>
      </c>
      <c r="D34" s="24">
        <f>D33-E33*timestep_sec+rainperstep*rain</f>
        <v>523.1428408638144</v>
      </c>
      <c r="E34" s="25">
        <f t="shared" si="0"/>
        <v>0.16589449376245927</v>
      </c>
      <c r="F34" s="31"/>
      <c r="G34" s="26"/>
      <c r="H34" s="27"/>
      <c r="P34" s="2"/>
      <c r="R34" s="30"/>
    </row>
    <row r="35" spans="1:18" x14ac:dyDescent="0.25">
      <c r="A35" s="22">
        <f t="shared" si="1"/>
        <v>39448.14583333335</v>
      </c>
      <c r="B35" s="29">
        <f t="shared" si="2"/>
        <v>39448.14583333335</v>
      </c>
      <c r="C35" s="7">
        <v>0</v>
      </c>
      <c r="D35" s="24">
        <f>D34-E34*timestep_sec+rainperstep*rain</f>
        <v>423.60614460633883</v>
      </c>
      <c r="E35" s="25">
        <f t="shared" si="0"/>
        <v>0.116699388220019</v>
      </c>
      <c r="F35" s="31"/>
      <c r="G35" s="26"/>
      <c r="H35" s="27"/>
      <c r="P35" s="2"/>
      <c r="R35" s="30"/>
    </row>
    <row r="36" spans="1:18" x14ac:dyDescent="0.25">
      <c r="A36" s="22">
        <f t="shared" si="1"/>
        <v>39448.152777777796</v>
      </c>
      <c r="B36" s="29">
        <f t="shared" si="2"/>
        <v>39448.152777777796</v>
      </c>
      <c r="C36" s="7">
        <v>0</v>
      </c>
      <c r="D36" s="24">
        <f>D35-E35*timestep_sec+rainperstep*rain</f>
        <v>353.58651167432743</v>
      </c>
      <c r="E36" s="25">
        <f t="shared" si="0"/>
        <v>8.6355693592783792E-2</v>
      </c>
      <c r="F36" s="31"/>
      <c r="G36" s="26"/>
      <c r="H36" s="27"/>
      <c r="P36" s="2"/>
      <c r="R36" s="30"/>
    </row>
    <row r="37" spans="1:18" x14ac:dyDescent="0.25">
      <c r="A37" s="22">
        <f t="shared" si="1"/>
        <v>39448.159722222241</v>
      </c>
      <c r="B37" s="29">
        <f t="shared" si="2"/>
        <v>39448.159722222241</v>
      </c>
      <c r="C37" s="7">
        <v>0</v>
      </c>
      <c r="D37" s="24">
        <f>D36-E36*timestep_sec+rainperstep*rain</f>
        <v>301.77309551865716</v>
      </c>
      <c r="E37" s="25">
        <f t="shared" si="0"/>
        <v>6.6313053123430388E-2</v>
      </c>
      <c r="F37" s="31"/>
      <c r="G37" s="26"/>
      <c r="H37" s="27"/>
      <c r="P37" s="2"/>
      <c r="R37" s="30"/>
    </row>
    <row r="38" spans="1:18" x14ac:dyDescent="0.25">
      <c r="A38" s="22">
        <f t="shared" si="1"/>
        <v>39448.166666666686</v>
      </c>
      <c r="B38" s="29">
        <f t="shared" si="2"/>
        <v>39448.166666666686</v>
      </c>
      <c r="C38" s="7">
        <v>0</v>
      </c>
      <c r="D38" s="24">
        <f>D37-E37*timestep_sec+rainperstep*rain</f>
        <v>261.98526364459894</v>
      </c>
      <c r="E38" s="25">
        <f t="shared" si="0"/>
        <v>5.2391351274455288E-2</v>
      </c>
      <c r="F38" s="31"/>
      <c r="G38" s="26"/>
      <c r="H38" s="27"/>
      <c r="P38" s="2"/>
      <c r="R38" s="30"/>
    </row>
    <row r="39" spans="1:18" x14ac:dyDescent="0.25">
      <c r="A39" s="22">
        <f t="shared" si="1"/>
        <v>39448.173611111131</v>
      </c>
      <c r="B39" s="29">
        <f t="shared" si="2"/>
        <v>39448.173611111131</v>
      </c>
      <c r="C39" s="7">
        <v>0</v>
      </c>
      <c r="D39" s="24">
        <f>D38-E38*timestep_sec+rainperstep*rain</f>
        <v>230.55045287992579</v>
      </c>
      <c r="E39" s="25">
        <f t="shared" si="0"/>
        <v>4.2339084226663562E-2</v>
      </c>
      <c r="F39" s="31"/>
      <c r="G39" s="26"/>
      <c r="H39" s="27"/>
      <c r="P39" s="2"/>
      <c r="R39" s="30"/>
    </row>
    <row r="40" spans="1:18" x14ac:dyDescent="0.25">
      <c r="A40" s="22">
        <f t="shared" si="1"/>
        <v>39448.180555555577</v>
      </c>
      <c r="B40" s="29">
        <f t="shared" si="2"/>
        <v>39448.180555555577</v>
      </c>
      <c r="C40" s="7">
        <v>0</v>
      </c>
      <c r="D40" s="24">
        <f>D39-E39*timestep_sec+rainperstep*rain</f>
        <v>205.14700234392765</v>
      </c>
      <c r="E40" s="25">
        <f t="shared" si="0"/>
        <v>3.4852996258970252E-2</v>
      </c>
      <c r="F40" s="31"/>
      <c r="G40" s="26"/>
      <c r="H40" s="27"/>
      <c r="P40" s="2"/>
      <c r="R40" s="30"/>
    </row>
    <row r="41" spans="1:18" x14ac:dyDescent="0.25">
      <c r="A41" s="22">
        <f t="shared" si="1"/>
        <v>39448.187500000022</v>
      </c>
      <c r="B41" s="29">
        <f t="shared" si="2"/>
        <v>39448.187500000022</v>
      </c>
      <c r="C41" s="7">
        <v>0</v>
      </c>
      <c r="D41" s="24">
        <f>D40-E40*timestep_sec+rainperstep*rain</f>
        <v>184.23520458854551</v>
      </c>
      <c r="E41" s="25">
        <f t="shared" si="0"/>
        <v>2.9135279969938133E-2</v>
      </c>
      <c r="F41" s="31"/>
      <c r="G41" s="26"/>
      <c r="H41" s="27"/>
      <c r="P41" s="2"/>
      <c r="R41" s="30"/>
    </row>
    <row r="42" spans="1:18" x14ac:dyDescent="0.25">
      <c r="A42" s="22">
        <f t="shared" si="1"/>
        <v>39448.194444444467</v>
      </c>
      <c r="B42" s="29">
        <f t="shared" si="2"/>
        <v>39448.194444444467</v>
      </c>
      <c r="C42" s="7">
        <v>0</v>
      </c>
      <c r="D42" s="24">
        <f>D41-E41*timestep_sec+rainperstep*rain</f>
        <v>166.75403660658264</v>
      </c>
      <c r="E42" s="25">
        <f t="shared" si="0"/>
        <v>2.4675090463359126E-2</v>
      </c>
      <c r="F42" s="31"/>
      <c r="G42" s="26"/>
      <c r="H42" s="27"/>
      <c r="P42" s="2"/>
      <c r="R42" s="30"/>
    </row>
    <row r="43" spans="1:18" x14ac:dyDescent="0.25">
      <c r="A43" s="22">
        <f t="shared" si="1"/>
        <v>39448.201388888912</v>
      </c>
      <c r="B43" s="29">
        <f t="shared" si="2"/>
        <v>39448.201388888912</v>
      </c>
      <c r="C43" s="7">
        <v>0</v>
      </c>
      <c r="D43" s="24">
        <f>D42-E42*timestep_sec+rainperstep*rain</f>
        <v>151.94898232856718</v>
      </c>
      <c r="E43" s="25">
        <f t="shared" si="0"/>
        <v>2.113300003270846E-2</v>
      </c>
      <c r="F43" s="31"/>
      <c r="G43" s="26"/>
      <c r="H43" s="27"/>
      <c r="P43" s="2"/>
      <c r="R43" s="30"/>
    </row>
    <row r="44" spans="1:18" x14ac:dyDescent="0.25">
      <c r="A44" s="22">
        <f t="shared" si="1"/>
        <v>39448.208333333358</v>
      </c>
      <c r="B44" s="29">
        <f t="shared" si="2"/>
        <v>39448.208333333358</v>
      </c>
      <c r="C44" s="7">
        <v>0</v>
      </c>
      <c r="D44" s="24">
        <f>D43-E43*timestep_sec+rainperstep*rain</f>
        <v>139.26918230894211</v>
      </c>
      <c r="E44" s="25">
        <f t="shared" si="0"/>
        <v>1.827636699881548E-2</v>
      </c>
      <c r="F44" s="26"/>
      <c r="G44" s="26"/>
      <c r="H44" s="27"/>
      <c r="P44" s="2"/>
      <c r="R44" s="30"/>
    </row>
    <row r="45" spans="1:18" x14ac:dyDescent="0.25">
      <c r="A45" s="22">
        <f t="shared" si="1"/>
        <v>39448.215277777803</v>
      </c>
      <c r="B45" s="29">
        <f t="shared" si="2"/>
        <v>39448.215277777803</v>
      </c>
      <c r="C45" s="7">
        <v>0</v>
      </c>
      <c r="D45" s="24">
        <f>D44-E44*timestep_sec+rainperstep*rain</f>
        <v>128.30336210965282</v>
      </c>
      <c r="E45" s="25">
        <f t="shared" si="0"/>
        <v>1.5941464719258815E-2</v>
      </c>
      <c r="F45" s="26"/>
      <c r="G45" s="26"/>
      <c r="H45" s="27"/>
      <c r="P45" s="2"/>
      <c r="R45" s="30"/>
    </row>
    <row r="46" spans="1:18" x14ac:dyDescent="0.25">
      <c r="A46" s="22">
        <f t="shared" si="1"/>
        <v>39448.222222222248</v>
      </c>
      <c r="B46" s="29">
        <f t="shared" si="2"/>
        <v>39448.222222222248</v>
      </c>
      <c r="C46" s="7">
        <v>0</v>
      </c>
      <c r="D46" s="24">
        <f>D45-E45*timestep_sec+rainperstep*rain</f>
        <v>118.73848327809753</v>
      </c>
      <c r="E46" s="25">
        <f t="shared" ref="E46:E77" si="3">Kconst*(Volume_ft/area_sqft)^(5/3)</f>
        <v>1.4010403912888075E-2</v>
      </c>
      <c r="F46" s="26"/>
      <c r="G46" s="26"/>
      <c r="H46" s="27"/>
      <c r="P46" s="2"/>
      <c r="R46" s="30"/>
    </row>
    <row r="47" spans="1:18" x14ac:dyDescent="0.25">
      <c r="A47" s="22">
        <f t="shared" si="1"/>
        <v>39448.229166666693</v>
      </c>
      <c r="B47" s="29">
        <f t="shared" si="2"/>
        <v>39448.229166666693</v>
      </c>
      <c r="C47" s="7">
        <v>0</v>
      </c>
      <c r="D47" s="24">
        <f>D46-E46*timestep_sec+rainperstep*rain</f>
        <v>110.33224093036469</v>
      </c>
      <c r="E47" s="25">
        <f t="shared" si="3"/>
        <v>1.2396589663596294E-2</v>
      </c>
      <c r="F47" s="26"/>
      <c r="G47" s="26"/>
      <c r="H47" s="27"/>
      <c r="P47" s="2"/>
      <c r="R47" s="30"/>
    </row>
    <row r="48" spans="1:18" x14ac:dyDescent="0.25">
      <c r="A48" s="22">
        <f t="shared" si="1"/>
        <v>39448.236111111139</v>
      </c>
      <c r="B48" s="29">
        <f t="shared" si="2"/>
        <v>39448.236111111139</v>
      </c>
      <c r="C48" s="7">
        <v>0</v>
      </c>
      <c r="D48" s="24">
        <f>D47-E47*timestep_sec+rainperstep*rain</f>
        <v>102.89428713220691</v>
      </c>
      <c r="E48" s="25">
        <f t="shared" si="3"/>
        <v>1.1035286135784333E-2</v>
      </c>
      <c r="F48" s="26"/>
      <c r="G48" s="26"/>
      <c r="H48" s="27"/>
      <c r="P48" s="2"/>
      <c r="R48" s="30"/>
    </row>
    <row r="49" spans="1:18" x14ac:dyDescent="0.25">
      <c r="A49" s="22">
        <f t="shared" si="1"/>
        <v>39448.243055555584</v>
      </c>
      <c r="B49" s="29">
        <f t="shared" si="2"/>
        <v>39448.243055555584</v>
      </c>
      <c r="C49" s="7">
        <v>0</v>
      </c>
      <c r="D49" s="24">
        <f>D48-E48*timestep_sec+rainperstep*rain</f>
        <v>96.273115450736313</v>
      </c>
      <c r="E49" s="25">
        <f t="shared" si="3"/>
        <v>9.8773369854759773E-3</v>
      </c>
      <c r="F49" s="26"/>
      <c r="G49" s="26"/>
      <c r="H49" s="27"/>
      <c r="P49" s="2"/>
      <c r="R49" s="30"/>
    </row>
    <row r="50" spans="1:18" x14ac:dyDescent="0.25">
      <c r="A50" s="22">
        <f t="shared" si="1"/>
        <v>39448.250000000029</v>
      </c>
      <c r="B50" s="29">
        <f t="shared" si="2"/>
        <v>39448.250000000029</v>
      </c>
      <c r="C50" s="7">
        <v>0</v>
      </c>
      <c r="D50" s="24">
        <f>D49-E49*timestep_sec+rainperstep*rain</f>
        <v>90.346713259450723</v>
      </c>
      <c r="E50" s="25">
        <f t="shared" si="3"/>
        <v>8.8848907212257574E-3</v>
      </c>
      <c r="F50" s="26"/>
      <c r="G50" s="26"/>
      <c r="H50" s="27"/>
      <c r="P50" s="2"/>
      <c r="R50" s="30"/>
    </row>
    <row r="51" spans="1:18" x14ac:dyDescent="0.25">
      <c r="A51" s="22">
        <f t="shared" si="1"/>
        <v>39448.256944444474</v>
      </c>
      <c r="B51" s="29">
        <f t="shared" si="2"/>
        <v>39448.256944444474</v>
      </c>
      <c r="C51" s="7">
        <v>0</v>
      </c>
      <c r="D51" s="24">
        <f>D50-E50*timestep_sec+rainperstep*rain</f>
        <v>85.015778826715263</v>
      </c>
      <c r="E51" s="25">
        <f t="shared" si="3"/>
        <v>8.028431821995561E-3</v>
      </c>
      <c r="F51" s="26"/>
      <c r="G51" s="26"/>
      <c r="H51" s="27"/>
      <c r="P51" s="2"/>
      <c r="R51" s="30"/>
    </row>
    <row r="52" spans="1:18" x14ac:dyDescent="0.25">
      <c r="A52" s="22">
        <f t="shared" si="1"/>
        <v>39448.26388888892</v>
      </c>
      <c r="B52" s="29">
        <f t="shared" si="2"/>
        <v>39448.26388888892</v>
      </c>
      <c r="C52" s="7">
        <v>0</v>
      </c>
      <c r="D52" s="24">
        <f>D51-E51*timestep_sec+rainperstep*rain</f>
        <v>80.198719733517919</v>
      </c>
      <c r="E52" s="25">
        <f t="shared" si="3"/>
        <v>7.2846812445192593E-3</v>
      </c>
      <c r="F52" s="26"/>
      <c r="G52" s="26"/>
      <c r="H52" s="27"/>
      <c r="P52" s="2"/>
      <c r="R52" s="30"/>
    </row>
    <row r="53" spans="1:18" x14ac:dyDescent="0.25">
      <c r="A53" s="22">
        <f t="shared" si="1"/>
        <v>39448.270833333365</v>
      </c>
      <c r="B53" s="29">
        <f t="shared" si="2"/>
        <v>39448.270833333365</v>
      </c>
      <c r="C53" s="7">
        <v>0</v>
      </c>
      <c r="D53" s="24">
        <f>D52-E52*timestep_sec+rainperstep*rain</f>
        <v>75.827910986806359</v>
      </c>
      <c r="E53" s="25">
        <f t="shared" si="3"/>
        <v>6.6350873823242803E-3</v>
      </c>
      <c r="F53" s="26"/>
      <c r="G53" s="26"/>
      <c r="H53" s="27"/>
      <c r="P53" s="2"/>
      <c r="R53" s="30"/>
    </row>
    <row r="54" spans="1:18" x14ac:dyDescent="0.25">
      <c r="A54" s="22">
        <f t="shared" si="1"/>
        <v>39448.27777777781</v>
      </c>
      <c r="B54" s="29">
        <f t="shared" si="2"/>
        <v>39448.27777777781</v>
      </c>
      <c r="C54" s="7">
        <v>0</v>
      </c>
      <c r="D54" s="24">
        <f>D53-E53*timestep_sec+rainperstep*rain</f>
        <v>71.846858557411792</v>
      </c>
      <c r="E54" s="25">
        <f t="shared" si="3"/>
        <v>6.064725289647928E-3</v>
      </c>
      <c r="F54" s="26"/>
      <c r="G54" s="26"/>
      <c r="H54" s="27"/>
      <c r="P54" s="2"/>
      <c r="R54" s="30"/>
    </row>
    <row r="55" spans="1:18" x14ac:dyDescent="0.25">
      <c r="A55" s="22">
        <f t="shared" si="1"/>
        <v>39448.284722222255</v>
      </c>
      <c r="B55" s="29">
        <f t="shared" si="2"/>
        <v>39448.284722222255</v>
      </c>
      <c r="C55" s="7">
        <v>0</v>
      </c>
      <c r="D55" s="24">
        <f>D54-E54*timestep_sec+rainperstep*rain</f>
        <v>68.208023383623029</v>
      </c>
      <c r="E55" s="25">
        <f t="shared" si="3"/>
        <v>5.5614828343376948E-3</v>
      </c>
      <c r="F55" s="26"/>
      <c r="G55" s="26"/>
      <c r="H55" s="27"/>
      <c r="P55" s="2"/>
      <c r="R55" s="30"/>
    </row>
    <row r="56" spans="1:18" x14ac:dyDescent="0.25">
      <c r="A56" s="22">
        <f t="shared" si="1"/>
        <v>39448.291666666701</v>
      </c>
      <c r="B56" s="29">
        <f t="shared" si="2"/>
        <v>39448.291666666701</v>
      </c>
      <c r="C56" s="7">
        <v>0</v>
      </c>
      <c r="D56" s="24">
        <f>D55-E55*timestep_sec+rainperstep*rain</f>
        <v>64.871133683020417</v>
      </c>
      <c r="E56" s="25">
        <f t="shared" si="3"/>
        <v>5.1154515254618642E-3</v>
      </c>
      <c r="F56" s="26"/>
      <c r="G56" s="26"/>
      <c r="H56" s="27"/>
      <c r="P56" s="2"/>
      <c r="R56" s="30"/>
    </row>
    <row r="57" spans="1:18" x14ac:dyDescent="0.25">
      <c r="A57" s="22">
        <f t="shared" si="1"/>
        <v>39448.298611111146</v>
      </c>
      <c r="B57" s="29">
        <f t="shared" si="2"/>
        <v>39448.298611111146</v>
      </c>
      <c r="C57" s="7">
        <v>0</v>
      </c>
      <c r="D57" s="24">
        <f>D56-E56*timestep_sec+rainperstep*rain</f>
        <v>61.801862767743302</v>
      </c>
      <c r="E57" s="25">
        <f t="shared" si="3"/>
        <v>4.7184653447963406E-3</v>
      </c>
      <c r="F57" s="26"/>
      <c r="G57" s="26"/>
      <c r="H57" s="27"/>
      <c r="P57" s="2"/>
      <c r="R57" s="30"/>
    </row>
    <row r="58" spans="1:18" x14ac:dyDescent="0.25">
      <c r="A58" s="22">
        <f t="shared" si="1"/>
        <v>39448.305555555591</v>
      </c>
      <c r="B58" s="29">
        <f t="shared" si="2"/>
        <v>39448.305555555591</v>
      </c>
      <c r="C58" s="7">
        <v>0</v>
      </c>
      <c r="D58" s="24">
        <f>D57-E57*timestep_sec+rainperstep*rain</f>
        <v>58.970783560865499</v>
      </c>
      <c r="E58" s="25">
        <f t="shared" si="3"/>
        <v>4.363747953234496E-3</v>
      </c>
      <c r="F58" s="26"/>
      <c r="G58" s="26"/>
      <c r="H58" s="27"/>
      <c r="P58" s="2"/>
      <c r="R58" s="30"/>
    </row>
    <row r="59" spans="1:18" x14ac:dyDescent="0.25">
      <c r="A59" s="22">
        <f t="shared" si="1"/>
        <v>39448.312500000036</v>
      </c>
      <c r="B59" s="29">
        <f t="shared" si="2"/>
        <v>39448.312500000036</v>
      </c>
      <c r="C59" s="7">
        <v>0</v>
      </c>
      <c r="D59" s="24">
        <f>D58-E58*timestep_sec+rainperstep*rain</f>
        <v>56.3525347889248</v>
      </c>
      <c r="E59" s="25">
        <f t="shared" si="3"/>
        <v>4.045640178500157E-3</v>
      </c>
      <c r="F59" s="26"/>
      <c r="G59" s="26"/>
      <c r="H59" s="27"/>
      <c r="P59" s="2"/>
      <c r="R59" s="30"/>
    </row>
    <row r="60" spans="1:18" x14ac:dyDescent="0.25">
      <c r="A60" s="22">
        <f t="shared" si="1"/>
        <v>39448.319444444482</v>
      </c>
      <c r="B60" s="29">
        <f t="shared" si="2"/>
        <v>39448.319444444482</v>
      </c>
      <c r="C60" s="7">
        <v>0</v>
      </c>
      <c r="D60" s="24">
        <f>D59-E59*timestep_sec+rainperstep*rain</f>
        <v>53.925150681824704</v>
      </c>
      <c r="E60" s="25">
        <f t="shared" si="3"/>
        <v>3.7593876146920385E-3</v>
      </c>
      <c r="F60" s="26"/>
      <c r="G60" s="26"/>
      <c r="H60" s="27"/>
      <c r="P60" s="2"/>
      <c r="R60" s="30"/>
    </row>
    <row r="61" spans="1:18" x14ac:dyDescent="0.25">
      <c r="A61" s="22">
        <f t="shared" si="1"/>
        <v>39448.326388888927</v>
      </c>
      <c r="B61" s="29">
        <f t="shared" si="2"/>
        <v>39448.326388888927</v>
      </c>
      <c r="C61" s="7">
        <v>0</v>
      </c>
      <c r="D61" s="24">
        <f>D60-E60*timestep_sec+rainperstep*rain</f>
        <v>51.669518113009481</v>
      </c>
      <c r="E61" s="25">
        <f t="shared" si="3"/>
        <v>3.5009736824690775E-3</v>
      </c>
      <c r="F61" s="26"/>
      <c r="G61" s="26"/>
      <c r="H61" s="27"/>
      <c r="P61" s="2"/>
      <c r="R61" s="30"/>
    </row>
    <row r="62" spans="1:18" x14ac:dyDescent="0.25">
      <c r="A62" s="22">
        <f t="shared" si="1"/>
        <v>39448.333333333372</v>
      </c>
      <c r="B62" s="29">
        <f t="shared" si="2"/>
        <v>39448.333333333372</v>
      </c>
      <c r="C62" s="7">
        <v>0</v>
      </c>
      <c r="D62" s="24">
        <f>D61-E61*timestep_sec+rainperstep*rain</f>
        <v>49.568933903528034</v>
      </c>
      <c r="E62" s="25">
        <f t="shared" si="3"/>
        <v>3.2669873905332679E-3</v>
      </c>
      <c r="F62" s="26"/>
      <c r="G62" s="26"/>
      <c r="H62" s="27"/>
      <c r="P62" s="2"/>
      <c r="R62" s="30"/>
    </row>
    <row r="63" spans="1:18" x14ac:dyDescent="0.25">
      <c r="A63" s="22">
        <f t="shared" si="1"/>
        <v>39448.340277777817</v>
      </c>
      <c r="B63" s="29">
        <f t="shared" si="2"/>
        <v>39448.340277777817</v>
      </c>
      <c r="C63" s="7">
        <v>0</v>
      </c>
      <c r="D63" s="24">
        <f>D62-E62*timestep_sec+rainperstep*rain</f>
        <v>47.60874146920807</v>
      </c>
      <c r="E63" s="25">
        <f t="shared" si="3"/>
        <v>3.054517816387799E-3</v>
      </c>
      <c r="F63" s="26"/>
      <c r="G63" s="26"/>
      <c r="H63" s="27"/>
      <c r="P63" s="2"/>
      <c r="R63" s="30"/>
    </row>
    <row r="64" spans="1:18" x14ac:dyDescent="0.25">
      <c r="A64" s="22">
        <f t="shared" si="1"/>
        <v>39448.347222222263</v>
      </c>
      <c r="B64" s="29">
        <f t="shared" si="2"/>
        <v>39448.347222222263</v>
      </c>
      <c r="C64" s="7">
        <v>0</v>
      </c>
      <c r="D64" s="24">
        <f>D63-E63*timestep_sec+rainperstep*rain</f>
        <v>45.77603077937539</v>
      </c>
      <c r="E64" s="25">
        <f t="shared" si="3"/>
        <v>2.8610693282296908E-3</v>
      </c>
      <c r="F64" s="26"/>
      <c r="G64" s="26"/>
      <c r="H64" s="27"/>
      <c r="P64" s="2"/>
      <c r="R64" s="30"/>
    </row>
    <row r="65" spans="1:18" x14ac:dyDescent="0.25">
      <c r="A65" s="22">
        <f t="shared" si="1"/>
        <v>39448.354166666708</v>
      </c>
      <c r="B65" s="29">
        <f t="shared" si="2"/>
        <v>39448.354166666708</v>
      </c>
      <c r="C65" s="7">
        <v>0</v>
      </c>
      <c r="D65" s="24">
        <f>D64-E64*timestep_sec+rainperstep*rain</f>
        <v>44.059389182437577</v>
      </c>
      <c r="E65" s="25">
        <f t="shared" si="3"/>
        <v>2.6844930306138041E-3</v>
      </c>
      <c r="F65" s="26"/>
      <c r="G65" s="26"/>
      <c r="H65" s="27"/>
      <c r="P65" s="2"/>
      <c r="R65" s="30"/>
    </row>
    <row r="66" spans="1:18" x14ac:dyDescent="0.25">
      <c r="A66" s="22">
        <f t="shared" si="1"/>
        <v>39448.361111111153</v>
      </c>
      <c r="B66" s="29">
        <f t="shared" si="2"/>
        <v>39448.361111111153</v>
      </c>
      <c r="C66" s="7">
        <v>0</v>
      </c>
      <c r="D66" s="24">
        <f>D65-E65*timestep_sec+rainperstep*rain</f>
        <v>42.448693364069292</v>
      </c>
      <c r="E66" s="25">
        <f t="shared" si="3"/>
        <v>2.5229309917096138E-3</v>
      </c>
      <c r="F66" s="26"/>
      <c r="G66" s="26"/>
      <c r="H66" s="27"/>
      <c r="P66" s="2"/>
      <c r="R66" s="30"/>
    </row>
    <row r="67" spans="1:18" x14ac:dyDescent="0.25">
      <c r="A67" s="22">
        <f t="shared" si="1"/>
        <v>39448.368055555598</v>
      </c>
      <c r="B67" s="29">
        <f t="shared" si="2"/>
        <v>39448.368055555598</v>
      </c>
      <c r="C67" s="7">
        <v>0</v>
      </c>
      <c r="D67" s="24">
        <f>D66-E66*timestep_sec+rainperstep*rain</f>
        <v>40.934934769043522</v>
      </c>
      <c r="E67" s="25">
        <f t="shared" si="3"/>
        <v>2.3747706085465565E-3</v>
      </c>
      <c r="F67" s="26"/>
      <c r="G67" s="26"/>
      <c r="H67" s="27"/>
      <c r="P67" s="2"/>
      <c r="R67" s="30"/>
    </row>
    <row r="68" spans="1:18" x14ac:dyDescent="0.25">
      <c r="A68" s="22">
        <f t="shared" si="1"/>
        <v>39448.375000000044</v>
      </c>
      <c r="B68" s="29">
        <f t="shared" si="2"/>
        <v>39448.375000000044</v>
      </c>
      <c r="C68" s="7">
        <v>0</v>
      </c>
      <c r="D68" s="24">
        <f>D67-E67*timestep_sec+rainperstep*rain</f>
        <v>39.510072403915586</v>
      </c>
      <c r="E68" s="25">
        <f t="shared" si="3"/>
        <v>2.238607064848277E-3</v>
      </c>
      <c r="F68" s="26"/>
      <c r="G68" s="26"/>
      <c r="H68" s="27"/>
      <c r="P68" s="2"/>
      <c r="R68" s="30"/>
    </row>
    <row r="69" spans="1:18" x14ac:dyDescent="0.25">
      <c r="A69" s="22">
        <f t="shared" si="1"/>
        <v>39448.381944444489</v>
      </c>
      <c r="B69" s="29">
        <f t="shared" si="2"/>
        <v>39448.381944444489</v>
      </c>
      <c r="C69" s="7">
        <v>0</v>
      </c>
      <c r="D69" s="24">
        <f>D68-E68*timestep_sec+rainperstep*rain</f>
        <v>38.166908165006618</v>
      </c>
      <c r="E69" s="25">
        <f t="shared" si="3"/>
        <v>2.1132122877828394E-3</v>
      </c>
      <c r="F69" s="26"/>
      <c r="G69" s="26"/>
      <c r="H69" s="27"/>
      <c r="P69" s="2"/>
      <c r="R69" s="30"/>
    </row>
    <row r="70" spans="1:18" x14ac:dyDescent="0.25">
      <c r="A70" s="22">
        <f t="shared" si="1"/>
        <v>39448.388888888934</v>
      </c>
      <c r="B70" s="29">
        <f t="shared" si="2"/>
        <v>39448.388888888934</v>
      </c>
      <c r="C70" s="7">
        <v>0</v>
      </c>
      <c r="D70" s="24">
        <f>D69-E69*timestep_sec+rainperstep*rain</f>
        <v>36.898980792336914</v>
      </c>
      <c r="E70" s="25">
        <f t="shared" si="3"/>
        <v>1.9975091536723806E-3</v>
      </c>
      <c r="F70" s="26"/>
      <c r="G70" s="26"/>
      <c r="H70" s="27"/>
      <c r="P70" s="2"/>
      <c r="R70" s="30"/>
    </row>
    <row r="71" spans="1:18" x14ac:dyDescent="0.25">
      <c r="A71" s="22">
        <f t="shared" si="1"/>
        <v>39448.395833333379</v>
      </c>
      <c r="B71" s="29">
        <f t="shared" si="2"/>
        <v>39448.395833333379</v>
      </c>
      <c r="C71" s="7">
        <v>0</v>
      </c>
      <c r="D71" s="24">
        <f>D70-E70*timestep_sec+rainperstep*rain</f>
        <v>35.700475300133483</v>
      </c>
      <c r="E71" s="25">
        <f t="shared" si="3"/>
        <v>1.8905499561238917E-3</v>
      </c>
      <c r="F71" s="26"/>
      <c r="G71" s="26"/>
      <c r="H71" s="27"/>
      <c r="P71" s="2"/>
      <c r="R71" s="30"/>
    </row>
    <row r="72" spans="1:18" x14ac:dyDescent="0.25">
      <c r="A72" s="22">
        <f t="shared" si="1"/>
        <v>39448.402777777825</v>
      </c>
      <c r="B72" s="29">
        <f t="shared" si="2"/>
        <v>39448.402777777825</v>
      </c>
      <c r="C72" s="7">
        <v>0</v>
      </c>
      <c r="D72" s="24">
        <f>D71-E71*timestep_sec+rainperstep*rain</f>
        <v>34.56614532645915</v>
      </c>
      <c r="E72" s="25">
        <f t="shared" si="3"/>
        <v>1.7914983533017337E-3</v>
      </c>
      <c r="F72" s="26"/>
      <c r="G72" s="26"/>
      <c r="H72" s="27"/>
      <c r="P72" s="2"/>
      <c r="R72" s="30"/>
    </row>
    <row r="73" spans="1:18" x14ac:dyDescent="0.25">
      <c r="A73" s="22">
        <f t="shared" si="1"/>
        <v>39448.40972222227</v>
      </c>
      <c r="B73" s="29">
        <f t="shared" si="2"/>
        <v>39448.40972222227</v>
      </c>
      <c r="C73" s="7">
        <v>0</v>
      </c>
      <c r="D73" s="24">
        <f>D72-E72*timestep_sec+rainperstep*rain</f>
        <v>33.491246314478111</v>
      </c>
      <c r="E73" s="25">
        <f t="shared" si="3"/>
        <v>1.6996141689183568E-3</v>
      </c>
      <c r="F73" s="26"/>
      <c r="G73" s="26"/>
      <c r="H73" s="27"/>
      <c r="P73" s="2"/>
      <c r="R73" s="30"/>
    </row>
    <row r="74" spans="1:18" x14ac:dyDescent="0.25">
      <c r="A74" s="22">
        <f t="shared" si="1"/>
        <v>39448.416666666715</v>
      </c>
      <c r="B74" s="29">
        <f t="shared" si="2"/>
        <v>39448.416666666715</v>
      </c>
      <c r="C74" s="7">
        <v>0</v>
      </c>
      <c r="D74" s="24">
        <f>D73-E73*timestep_sec+rainperstep*rain</f>
        <v>32.471477813127095</v>
      </c>
      <c r="E74" s="25">
        <f t="shared" si="3"/>
        <v>1.6142405448700806E-3</v>
      </c>
      <c r="F74" s="26"/>
      <c r="G74" s="26"/>
      <c r="H74" s="27"/>
      <c r="P74" s="2"/>
      <c r="R74" s="30"/>
    </row>
    <row r="75" spans="1:18" x14ac:dyDescent="0.25">
      <c r="A75" s="22">
        <f t="shared" si="1"/>
        <v>39448.42361111116</v>
      </c>
      <c r="B75" s="29">
        <f t="shared" si="2"/>
        <v>39448.42361111116</v>
      </c>
      <c r="C75" s="7">
        <v>0</v>
      </c>
      <c r="D75" s="24">
        <f>D74-E74*timestep_sec+rainperstep*rain</f>
        <v>31.502933486205045</v>
      </c>
      <c r="E75" s="25">
        <f t="shared" si="3"/>
        <v>1.534793040397508E-3</v>
      </c>
      <c r="F75" s="26"/>
      <c r="G75" s="26"/>
      <c r="H75" s="27"/>
      <c r="P75" s="2"/>
      <c r="R75" s="30"/>
    </row>
    <row r="76" spans="1:18" x14ac:dyDescent="0.25">
      <c r="A76" s="22">
        <f t="shared" si="1"/>
        <v>39448.430555555606</v>
      </c>
      <c r="B76" s="29">
        <f t="shared" si="2"/>
        <v>39448.430555555606</v>
      </c>
      <c r="C76" s="7">
        <v>0</v>
      </c>
      <c r="D76" s="24">
        <f>D75-E75*timestep_sec+rainperstep*rain</f>
        <v>30.582057661966541</v>
      </c>
      <c r="E76" s="25">
        <f t="shared" si="3"/>
        <v>1.460750349279996E-3</v>
      </c>
      <c r="F76" s="26"/>
      <c r="G76" s="26"/>
      <c r="H76" s="27"/>
      <c r="P76" s="2"/>
      <c r="R76" s="30"/>
    </row>
    <row r="77" spans="1:18" x14ac:dyDescent="0.25">
      <c r="A77" s="22">
        <f t="shared" si="1"/>
        <v>39448.437500000051</v>
      </c>
      <c r="B77" s="29">
        <f t="shared" si="2"/>
        <v>39448.437500000051</v>
      </c>
      <c r="C77" s="7">
        <v>0</v>
      </c>
      <c r="D77" s="24">
        <f>D76-E76*timestep_sec+rainperstep*rain</f>
        <v>29.705607452398542</v>
      </c>
      <c r="E77" s="25">
        <f t="shared" si="3"/>
        <v>1.3916463674637041E-3</v>
      </c>
      <c r="F77" s="26"/>
      <c r="G77" s="26"/>
      <c r="H77" s="27"/>
      <c r="P77" s="2"/>
      <c r="R77" s="30"/>
    </row>
    <row r="78" spans="1:18" x14ac:dyDescent="0.25">
      <c r="A78" s="22">
        <f t="shared" si="1"/>
        <v>39448.444444444496</v>
      </c>
      <c r="B78" s="29">
        <f t="shared" si="2"/>
        <v>39448.444444444496</v>
      </c>
      <c r="C78" s="7">
        <v>0</v>
      </c>
      <c r="D78" s="24">
        <f>D77-E77*timestep_sec+rainperstep*rain</f>
        <v>28.87061963192032</v>
      </c>
      <c r="E78" s="25">
        <f t="shared" ref="E78:E109" si="4">Kconst*(Volume_ft/area_sqft)^(5/3)</f>
        <v>1.3270633921521194E-3</v>
      </c>
      <c r="F78" s="26"/>
      <c r="G78" s="26"/>
      <c r="H78" s="27"/>
      <c r="P78" s="2"/>
      <c r="R78" s="30"/>
    </row>
    <row r="79" spans="1:18" x14ac:dyDescent="0.25">
      <c r="A79" s="22">
        <f t="shared" ref="A79:A109" si="5">B79</f>
        <v>39448.451388888941</v>
      </c>
      <c r="B79" s="29">
        <f t="shared" ref="B79:B109" si="6">timestep_days+B78</f>
        <v>39448.451388888941</v>
      </c>
      <c r="C79" s="7">
        <v>0</v>
      </c>
      <c r="D79" s="24">
        <f>D78-E78*timestep_sec+rainperstep*rain</f>
        <v>28.074381596629049</v>
      </c>
      <c r="E79" s="25">
        <f t="shared" si="4"/>
        <v>1.2666262724142171E-3</v>
      </c>
      <c r="F79" s="26"/>
      <c r="G79" s="26"/>
      <c r="H79" s="27"/>
      <c r="P79" s="2"/>
      <c r="R79" s="30"/>
    </row>
    <row r="80" spans="1:18" x14ac:dyDescent="0.25">
      <c r="A80" s="22">
        <f t="shared" si="5"/>
        <v>39448.458333333387</v>
      </c>
      <c r="B80" s="29">
        <f t="shared" si="6"/>
        <v>39448.458333333387</v>
      </c>
      <c r="C80" s="7">
        <v>0</v>
      </c>
      <c r="D80" s="24">
        <f>D79-E79*timestep_sec+rainperstep*rain</f>
        <v>27.314405833180519</v>
      </c>
      <c r="E80" s="25">
        <f t="shared" si="4"/>
        <v>1.2099973628312292E-3</v>
      </c>
      <c r="F80" s="26"/>
      <c r="G80" s="26"/>
      <c r="H80" s="27"/>
      <c r="P80" s="2"/>
      <c r="R80" s="30"/>
    </row>
    <row r="81" spans="1:18" x14ac:dyDescent="0.25">
      <c r="A81" s="22">
        <f t="shared" si="5"/>
        <v>39448.465277777832</v>
      </c>
      <c r="B81" s="29">
        <f t="shared" si="6"/>
        <v>39448.465277777832</v>
      </c>
      <c r="C81" s="7">
        <v>0</v>
      </c>
      <c r="D81" s="24">
        <f>D80-E80*timestep_sec+rainperstep*rain</f>
        <v>26.588407415481782</v>
      </c>
      <c r="E81" s="25">
        <f t="shared" si="4"/>
        <v>1.1568721571856044E-3</v>
      </c>
      <c r="F81" s="26"/>
      <c r="G81" s="26"/>
      <c r="H81" s="27"/>
      <c r="P81" s="2"/>
      <c r="R81" s="30"/>
    </row>
    <row r="82" spans="1:18" x14ac:dyDescent="0.25">
      <c r="A82" s="22">
        <f t="shared" si="5"/>
        <v>39448.472222222277</v>
      </c>
      <c r="B82" s="29">
        <f t="shared" si="6"/>
        <v>39448.472222222277</v>
      </c>
      <c r="C82" s="7">
        <v>0</v>
      </c>
      <c r="D82" s="24">
        <f>D81-E81*timestep_sec+rainperstep*rain</f>
        <v>25.894284121170418</v>
      </c>
      <c r="E82" s="25">
        <f t="shared" si="4"/>
        <v>1.1069754999216146E-3</v>
      </c>
      <c r="F82" s="26"/>
      <c r="G82" s="26"/>
      <c r="H82" s="27"/>
      <c r="P82" s="2"/>
      <c r="R82" s="30"/>
    </row>
    <row r="83" spans="1:18" x14ac:dyDescent="0.25">
      <c r="A83" s="22">
        <f t="shared" si="5"/>
        <v>39448.479166666722</v>
      </c>
      <c r="B83" s="29">
        <f t="shared" si="6"/>
        <v>39448.479166666722</v>
      </c>
      <c r="C83" s="7">
        <v>0</v>
      </c>
      <c r="D83" s="24">
        <f>D82-E82*timestep_sec+rainperstep*rain</f>
        <v>25.23009882121745</v>
      </c>
      <c r="E83" s="25">
        <f t="shared" si="4"/>
        <v>1.060058290032902E-3</v>
      </c>
      <c r="F83" s="26"/>
      <c r="G83" s="26"/>
      <c r="H83" s="27"/>
      <c r="P83" s="2"/>
      <c r="R83" s="30"/>
    </row>
    <row r="84" spans="1:18" x14ac:dyDescent="0.25">
      <c r="A84" s="22">
        <f t="shared" si="5"/>
        <v>39448.486111111168</v>
      </c>
      <c r="B84" s="29">
        <f t="shared" si="6"/>
        <v>39448.486111111168</v>
      </c>
      <c r="C84" s="7">
        <v>0</v>
      </c>
      <c r="D84" s="24">
        <f>D83-E83*timestep_sec+rainperstep*rain</f>
        <v>24.59406384719771</v>
      </c>
      <c r="E84" s="25">
        <f t="shared" si="4"/>
        <v>1.0158946059096671E-3</v>
      </c>
      <c r="F84" s="26"/>
      <c r="G84" s="26"/>
      <c r="H84" s="27"/>
      <c r="P84" s="2"/>
      <c r="R84" s="30"/>
    </row>
    <row r="85" spans="1:18" x14ac:dyDescent="0.25">
      <c r="A85" s="22">
        <f t="shared" si="5"/>
        <v>39448.493055555613</v>
      </c>
      <c r="B85" s="29">
        <f t="shared" si="6"/>
        <v>39448.493055555613</v>
      </c>
      <c r="C85" s="7">
        <v>0</v>
      </c>
      <c r="D85" s="24">
        <f>D84-E84*timestep_sec+rainperstep*rain</f>
        <v>23.984527083651908</v>
      </c>
      <c r="E85" s="25">
        <f t="shared" si="4"/>
        <v>9.7427919109886404E-4</v>
      </c>
      <c r="F85" s="26"/>
      <c r="G85" s="26"/>
      <c r="H85" s="27"/>
      <c r="P85" s="2"/>
      <c r="R85" s="30"/>
    </row>
    <row r="86" spans="1:18" x14ac:dyDescent="0.25">
      <c r="A86" s="22">
        <f t="shared" si="5"/>
        <v>39448.500000000058</v>
      </c>
      <c r="B86" s="29">
        <f t="shared" si="6"/>
        <v>39448.500000000058</v>
      </c>
      <c r="C86" s="7">
        <v>0</v>
      </c>
      <c r="D86" s="24">
        <f>D85-E85*timestep_sec+rainperstep*rain</f>
        <v>23.399959568992589</v>
      </c>
      <c r="E86" s="25">
        <f t="shared" si="4"/>
        <v>9.3502525036434831E-4</v>
      </c>
      <c r="F86" s="26"/>
      <c r="G86" s="26"/>
      <c r="H86" s="27"/>
      <c r="P86" s="2"/>
      <c r="R86" s="30"/>
    </row>
    <row r="87" spans="1:18" x14ac:dyDescent="0.25">
      <c r="A87" s="22">
        <f t="shared" si="5"/>
        <v>39448.506944444503</v>
      </c>
      <c r="B87" s="29">
        <f t="shared" si="6"/>
        <v>39448.506944444503</v>
      </c>
      <c r="C87" s="7">
        <v>0</v>
      </c>
      <c r="D87" s="24">
        <f>D86-E86*timestep_sec+rainperstep*rain</f>
        <v>22.838944418773981</v>
      </c>
      <c r="E87" s="25">
        <f t="shared" si="4"/>
        <v>8.979625132531754E-4</v>
      </c>
      <c r="F87" s="26"/>
      <c r="G87" s="26"/>
      <c r="H87" s="27"/>
      <c r="P87" s="2"/>
      <c r="R87" s="30"/>
    </row>
    <row r="88" spans="1:18" x14ac:dyDescent="0.25">
      <c r="A88" s="22">
        <f t="shared" si="5"/>
        <v>39448.513888888949</v>
      </c>
      <c r="B88" s="29">
        <f t="shared" si="6"/>
        <v>39448.513888888949</v>
      </c>
      <c r="C88" s="7">
        <v>0</v>
      </c>
      <c r="D88" s="24">
        <f>D87-E87*timestep_sec+rainperstep*rain</f>
        <v>22.300166910822075</v>
      </c>
      <c r="E88" s="25">
        <f t="shared" si="4"/>
        <v>8.6293552887742081E-4</v>
      </c>
      <c r="F88" s="26"/>
      <c r="G88" s="26"/>
      <c r="H88" s="27"/>
      <c r="P88" s="2"/>
      <c r="R88" s="30"/>
    </row>
    <row r="89" spans="1:18" x14ac:dyDescent="0.25">
      <c r="A89" s="22">
        <f t="shared" si="5"/>
        <v>39448.520833333394</v>
      </c>
      <c r="B89" s="29">
        <f t="shared" si="6"/>
        <v>39448.520833333394</v>
      </c>
      <c r="C89" s="7">
        <v>0</v>
      </c>
      <c r="D89" s="24">
        <f>D88-E88*timestep_sec+rainperstep*rain</f>
        <v>21.782405593495621</v>
      </c>
      <c r="E89" s="25">
        <f t="shared" si="4"/>
        <v>8.2980216104727397E-4</v>
      </c>
      <c r="F89" s="26"/>
      <c r="G89" s="26"/>
      <c r="H89" s="27"/>
      <c r="P89" s="2"/>
      <c r="R89" s="30"/>
    </row>
    <row r="90" spans="1:18" x14ac:dyDescent="0.25">
      <c r="A90" s="22">
        <f t="shared" si="5"/>
        <v>39448.527777777839</v>
      </c>
      <c r="B90" s="29">
        <f t="shared" si="6"/>
        <v>39448.527777777839</v>
      </c>
      <c r="C90" s="7">
        <v>0</v>
      </c>
      <c r="D90" s="24">
        <f>D89-E89*timestep_sec+rainperstep*rain</f>
        <v>21.284524296867257</v>
      </c>
      <c r="E90" s="25">
        <f t="shared" si="4"/>
        <v>7.9843225743300315E-4</v>
      </c>
      <c r="F90" s="26"/>
      <c r="G90" s="26"/>
      <c r="H90" s="27"/>
      <c r="P90" s="2"/>
      <c r="R90" s="30"/>
    </row>
    <row r="91" spans="1:18" x14ac:dyDescent="0.25">
      <c r="A91" s="22">
        <f t="shared" si="5"/>
        <v>39448.534722222284</v>
      </c>
      <c r="B91" s="29">
        <f t="shared" si="6"/>
        <v>39448.534722222284</v>
      </c>
      <c r="C91" s="7">
        <v>0</v>
      </c>
      <c r="D91" s="24">
        <f>D90-E90*timestep_sec+rainperstep*rain</f>
        <v>20.805464942407454</v>
      </c>
      <c r="E91" s="25">
        <f t="shared" si="4"/>
        <v>7.6870647024679004E-4</v>
      </c>
      <c r="F91" s="26"/>
      <c r="G91" s="26"/>
      <c r="H91" s="27"/>
      <c r="P91" s="2"/>
      <c r="R91" s="30"/>
    </row>
    <row r="92" spans="1:18" x14ac:dyDescent="0.25">
      <c r="A92" s="22">
        <f t="shared" si="5"/>
        <v>39448.54166666673</v>
      </c>
      <c r="B92" s="29">
        <f t="shared" si="6"/>
        <v>39448.54166666673</v>
      </c>
      <c r="C92" s="7">
        <v>0</v>
      </c>
      <c r="D92" s="24">
        <f>D91-E91*timestep_sec+rainperstep*rain</f>
        <v>20.344241060259382</v>
      </c>
      <c r="E92" s="25">
        <f t="shared" si="4"/>
        <v>7.4051520914619436E-4</v>
      </c>
      <c r="F92" s="26"/>
      <c r="G92" s="26"/>
      <c r="H92" s="27"/>
      <c r="P92" s="2"/>
      <c r="R92" s="30"/>
    </row>
    <row r="93" spans="1:18" x14ac:dyDescent="0.25">
      <c r="A93" s="22">
        <f t="shared" si="5"/>
        <v>39448.548611111175</v>
      </c>
      <c r="B93" s="29">
        <f t="shared" si="6"/>
        <v>39448.548611111175</v>
      </c>
      <c r="C93" s="7">
        <v>0</v>
      </c>
      <c r="D93" s="24">
        <f>D92-E92*timestep_sec+rainperstep*rain</f>
        <v>19.899931934771665</v>
      </c>
      <c r="E93" s="25">
        <f t="shared" si="4"/>
        <v>7.1375770977248317E-4</v>
      </c>
      <c r="F93" s="26"/>
      <c r="G93" s="26"/>
      <c r="H93" s="27"/>
      <c r="P93" s="2"/>
      <c r="R93" s="30"/>
    </row>
    <row r="94" spans="1:18" x14ac:dyDescent="0.25">
      <c r="A94" s="22">
        <f t="shared" si="5"/>
        <v>39448.55555555562</v>
      </c>
      <c r="B94" s="29">
        <f t="shared" si="6"/>
        <v>39448.55555555562</v>
      </c>
      <c r="C94" s="7">
        <v>0</v>
      </c>
      <c r="D94" s="24">
        <f>D93-E93*timestep_sec+rainperstep*rain</f>
        <v>19.471677308908173</v>
      </c>
      <c r="E94" s="25">
        <f t="shared" si="4"/>
        <v>6.8834120363274822E-4</v>
      </c>
      <c r="F94" s="26"/>
      <c r="G94" s="26"/>
      <c r="H94" s="27"/>
      <c r="P94" s="2"/>
      <c r="R94" s="30"/>
    </row>
    <row r="95" spans="1:18" x14ac:dyDescent="0.25">
      <c r="A95" s="22">
        <f t="shared" si="5"/>
        <v>39448.562500000065</v>
      </c>
      <c r="B95" s="29">
        <f t="shared" si="6"/>
        <v>39448.562500000065</v>
      </c>
      <c r="C95" s="7">
        <v>0</v>
      </c>
      <c r="D95" s="24">
        <f>D94-E94*timestep_sec+rainperstep*rain</f>
        <v>19.058672586728523</v>
      </c>
      <c r="E95" s="25">
        <f t="shared" si="4"/>
        <v>6.6418017698386962E-4</v>
      </c>
      <c r="F95" s="26"/>
      <c r="G95" s="26"/>
      <c r="H95" s="27"/>
      <c r="P95" s="2"/>
      <c r="R95" s="30"/>
    </row>
    <row r="96" spans="1:18" x14ac:dyDescent="0.25">
      <c r="A96" s="22">
        <f t="shared" si="5"/>
        <v>39448.569444444511</v>
      </c>
      <c r="B96" s="29">
        <f t="shared" si="6"/>
        <v>39448.569444444511</v>
      </c>
      <c r="C96" s="7">
        <v>0</v>
      </c>
      <c r="D96" s="24">
        <f>D95-E95*timestep_sec+rainperstep*rain</f>
        <v>18.660164480538203</v>
      </c>
      <c r="E96" s="25">
        <f t="shared" si="4"/>
        <v>6.4119570803534141E-4</v>
      </c>
      <c r="F96" s="26"/>
      <c r="G96" s="26"/>
      <c r="H96" s="27"/>
      <c r="P96" s="2"/>
      <c r="R96" s="30"/>
    </row>
    <row r="97" spans="1:18" x14ac:dyDescent="0.25">
      <c r="A97" s="22">
        <f t="shared" si="5"/>
        <v>39448.576388888956</v>
      </c>
      <c r="B97" s="29">
        <f t="shared" si="6"/>
        <v>39448.576388888956</v>
      </c>
      <c r="C97" s="7">
        <v>0</v>
      </c>
      <c r="D97" s="24">
        <f>D96-E96*timestep_sec+rainperstep*rain</f>
        <v>18.275447055716999</v>
      </c>
      <c r="E97" s="25">
        <f t="shared" si="4"/>
        <v>6.1931487320359573E-4</v>
      </c>
      <c r="F97" s="26"/>
      <c r="G97" s="26"/>
      <c r="H97" s="27"/>
      <c r="P97" s="2"/>
      <c r="R97" s="30"/>
    </row>
    <row r="98" spans="1:18" x14ac:dyDescent="0.25">
      <c r="A98" s="22">
        <f t="shared" si="5"/>
        <v>39448.583333333401</v>
      </c>
      <c r="B98" s="29">
        <f t="shared" si="6"/>
        <v>39448.583333333401</v>
      </c>
      <c r="C98" s="7">
        <v>0</v>
      </c>
      <c r="D98" s="24">
        <f>D97-E97*timestep_sec+rainperstep*rain</f>
        <v>17.903858131794841</v>
      </c>
      <c r="E98" s="25">
        <f t="shared" si="4"/>
        <v>5.9847021436122488E-4</v>
      </c>
      <c r="F98" s="26"/>
      <c r="G98" s="26"/>
      <c r="H98" s="27"/>
      <c r="P98" s="2"/>
      <c r="R98" s="30"/>
    </row>
    <row r="99" spans="1:18" x14ac:dyDescent="0.25">
      <c r="A99" s="22">
        <f t="shared" si="5"/>
        <v>39448.590277777846</v>
      </c>
      <c r="B99" s="29">
        <f t="shared" si="6"/>
        <v>39448.590277777846</v>
      </c>
      <c r="C99" s="7">
        <v>0</v>
      </c>
      <c r="D99" s="24">
        <f>D98-E98*timestep_sec+rainperstep*rain</f>
        <v>17.544776003178107</v>
      </c>
      <c r="E99" s="25">
        <f t="shared" si="4"/>
        <v>5.7859926006260519E-4</v>
      </c>
      <c r="F99" s="26"/>
      <c r="G99" s="26"/>
      <c r="H99" s="27"/>
      <c r="P99" s="2"/>
      <c r="R99" s="30"/>
    </row>
    <row r="100" spans="1:18" x14ac:dyDescent="0.25">
      <c r="A100" s="22">
        <f t="shared" si="5"/>
        <v>39448.597222222292</v>
      </c>
      <c r="B100" s="29">
        <f t="shared" si="6"/>
        <v>39448.597222222292</v>
      </c>
      <c r="C100" s="7">
        <v>0</v>
      </c>
      <c r="D100" s="24">
        <f>D99-E99*timestep_sec+rainperstep*rain</f>
        <v>17.197616447140543</v>
      </c>
      <c r="E100" s="25">
        <f t="shared" si="4"/>
        <v>5.5964409461943456E-4</v>
      </c>
      <c r="F100" s="26"/>
      <c r="G100" s="26"/>
      <c r="H100" s="27"/>
      <c r="P100" s="2"/>
      <c r="R100" s="30"/>
    </row>
    <row r="101" spans="1:18" x14ac:dyDescent="0.25">
      <c r="A101" s="22">
        <f t="shared" si="5"/>
        <v>39448.604166666737</v>
      </c>
      <c r="B101" s="29">
        <f t="shared" si="6"/>
        <v>39448.604166666737</v>
      </c>
      <c r="C101" s="7">
        <v>0</v>
      </c>
      <c r="D101" s="24">
        <f>D100-E100*timestep_sec+rainperstep*rain</f>
        <v>16.861829990368882</v>
      </c>
      <c r="E101" s="25">
        <f t="shared" si="4"/>
        <v>5.4155096966786067E-4</v>
      </c>
      <c r="F101" s="26"/>
      <c r="G101" s="26"/>
      <c r="H101" s="27"/>
      <c r="P101" s="2"/>
      <c r="R101" s="30"/>
    </row>
    <row r="102" spans="1:18" x14ac:dyDescent="0.25">
      <c r="A102" s="22">
        <f t="shared" si="5"/>
        <v>39448.611111111182</v>
      </c>
      <c r="B102" s="29">
        <f t="shared" si="6"/>
        <v>39448.611111111182</v>
      </c>
      <c r="C102" s="7">
        <v>0</v>
      </c>
      <c r="D102" s="24">
        <f>D101-E101*timestep_sec+rainperstep*rain</f>
        <v>16.536899408568164</v>
      </c>
      <c r="E102" s="25">
        <f t="shared" si="4"/>
        <v>5.2426995353185271E-4</v>
      </c>
      <c r="F102" s="26"/>
      <c r="G102" s="26"/>
      <c r="H102" s="27"/>
      <c r="P102" s="2"/>
      <c r="R102" s="30"/>
    </row>
    <row r="103" spans="1:18" x14ac:dyDescent="0.25">
      <c r="A103" s="22">
        <f t="shared" si="5"/>
        <v>39448.618055555628</v>
      </c>
      <c r="B103" s="29">
        <f t="shared" si="6"/>
        <v>39448.618055555628</v>
      </c>
      <c r="C103" s="7">
        <v>0</v>
      </c>
      <c r="D103" s="24">
        <f>D102-E102*timestep_sec+rainperstep*rain</f>
        <v>16.222337436449052</v>
      </c>
      <c r="E103" s="25">
        <f t="shared" si="4"/>
        <v>5.0775461426079264E-4</v>
      </c>
      <c r="F103" s="26"/>
      <c r="G103" s="26"/>
      <c r="H103" s="27"/>
      <c r="P103" s="2"/>
      <c r="R103" s="30"/>
    </row>
    <row r="104" spans="1:18" x14ac:dyDescent="0.25">
      <c r="A104" s="22">
        <f t="shared" si="5"/>
        <v>39448.625000000073</v>
      </c>
      <c r="B104" s="29">
        <f t="shared" si="6"/>
        <v>39448.625000000073</v>
      </c>
      <c r="C104" s="7">
        <v>0</v>
      </c>
      <c r="D104" s="24">
        <f>D103-E103*timestep_sec+rainperstep*rain</f>
        <v>15.917684667892576</v>
      </c>
      <c r="E104" s="25">
        <f t="shared" si="4"/>
        <v>4.919617327161168E-4</v>
      </c>
      <c r="F104" s="26"/>
      <c r="G104" s="26"/>
      <c r="H104" s="27"/>
      <c r="P104" s="2"/>
      <c r="R104" s="30"/>
    </row>
    <row r="105" spans="1:18" x14ac:dyDescent="0.25">
      <c r="A105" s="22">
        <f t="shared" si="5"/>
        <v>39448.631944444518</v>
      </c>
      <c r="B105" s="29">
        <f t="shared" si="6"/>
        <v>39448.631944444518</v>
      </c>
      <c r="C105" s="7">
        <v>0</v>
      </c>
      <c r="D105" s="24">
        <f>D104-E104*timestep_sec+rainperstep*rain</f>
        <v>15.622507628262905</v>
      </c>
      <c r="E105" s="25">
        <f t="shared" si="4"/>
        <v>4.7685104251320631E-4</v>
      </c>
      <c r="F105" s="26"/>
      <c r="G105" s="26"/>
      <c r="H105" s="27"/>
      <c r="P105" s="2"/>
      <c r="R105" s="30"/>
    </row>
    <row r="106" spans="1:18" x14ac:dyDescent="0.25">
      <c r="A106" s="22">
        <f t="shared" si="5"/>
        <v>39448.638888888963</v>
      </c>
      <c r="B106" s="29">
        <f t="shared" si="6"/>
        <v>39448.638888888963</v>
      </c>
      <c r="C106" s="7">
        <v>0</v>
      </c>
      <c r="D106" s="24">
        <f>D105-E105*timestep_sec+rainperstep*rain</f>
        <v>15.336397002754982</v>
      </c>
      <c r="E106" s="25">
        <f t="shared" si="4"/>
        <v>4.6238499400000908E-4</v>
      </c>
      <c r="F106" s="26"/>
      <c r="G106" s="26"/>
      <c r="H106" s="27"/>
      <c r="P106" s="2"/>
      <c r="R106" s="30"/>
    </row>
    <row r="107" spans="1:18" x14ac:dyDescent="0.25">
      <c r="A107" s="22">
        <f t="shared" si="5"/>
        <v>39448.645833333409</v>
      </c>
      <c r="B107" s="29">
        <f t="shared" si="6"/>
        <v>39448.645833333409</v>
      </c>
      <c r="C107" s="7">
        <v>0</v>
      </c>
      <c r="D107" s="24">
        <f>D106-E106*timestep_sec+rainperstep*rain</f>
        <v>15.058966006354977</v>
      </c>
      <c r="E107" s="25">
        <f t="shared" si="4"/>
        <v>4.4852853978095345E-4</v>
      </c>
      <c r="F107" s="26"/>
      <c r="G107" s="26"/>
      <c r="H107" s="27"/>
      <c r="P107" s="2"/>
      <c r="R107" s="30"/>
    </row>
    <row r="108" spans="1:18" x14ac:dyDescent="0.25">
      <c r="A108" s="22">
        <f t="shared" si="5"/>
        <v>39448.652777777854</v>
      </c>
      <c r="B108" s="29">
        <f t="shared" si="6"/>
        <v>39448.652777777854</v>
      </c>
      <c r="C108" s="7">
        <v>0</v>
      </c>
      <c r="D108" s="24">
        <f>D107-E107*timestep_sec+rainperstep*rain</f>
        <v>14.789848882486405</v>
      </c>
      <c r="E108" s="25">
        <f t="shared" si="4"/>
        <v>4.3524893958026212E-4</v>
      </c>
      <c r="F108" s="26"/>
      <c r="G108" s="26"/>
      <c r="H108" s="27"/>
      <c r="P108" s="2"/>
      <c r="R108" s="30"/>
    </row>
    <row r="109" spans="1:18" x14ac:dyDescent="0.25">
      <c r="A109" s="22">
        <f t="shared" si="5"/>
        <v>39448.659722222299</v>
      </c>
      <c r="B109" s="29">
        <f t="shared" si="6"/>
        <v>39448.659722222299</v>
      </c>
      <c r="C109" s="7">
        <v>0</v>
      </c>
      <c r="D109" s="24">
        <f>D108-E108*timestep_sec+rainperstep*rain</f>
        <v>14.528699518738248</v>
      </c>
      <c r="E109" s="25">
        <f t="shared" si="4"/>
        <v>4.2251558248856648E-4</v>
      </c>
      <c r="F109" s="26"/>
      <c r="G109" s="26"/>
      <c r="H109" s="27"/>
      <c r="P109" s="2"/>
      <c r="R109" s="30"/>
    </row>
    <row r="110" spans="1:18" x14ac:dyDescent="0.25">
      <c r="A110" s="22"/>
      <c r="B110" s="29"/>
      <c r="C110" s="7"/>
      <c r="D110" s="24"/>
      <c r="E110" s="25"/>
      <c r="F110" s="26"/>
      <c r="G110" s="26"/>
      <c r="H110" s="27"/>
      <c r="P110" s="2"/>
      <c r="R110" s="30"/>
    </row>
    <row r="111" spans="1:18" x14ac:dyDescent="0.25">
      <c r="A111" s="22"/>
      <c r="B111" s="29"/>
      <c r="C111" s="7"/>
      <c r="D111" s="24"/>
      <c r="E111" s="25"/>
      <c r="F111" s="26"/>
      <c r="G111" s="26"/>
      <c r="H111" s="27"/>
      <c r="P111" s="2"/>
      <c r="R111" s="30"/>
    </row>
    <row r="112" spans="1:18" x14ac:dyDescent="0.25">
      <c r="A112" s="22"/>
      <c r="B112" s="29"/>
      <c r="C112" s="7"/>
      <c r="D112" s="24"/>
      <c r="E112" s="25"/>
      <c r="F112" s="26"/>
      <c r="G112" s="26"/>
      <c r="H112" s="27"/>
    </row>
    <row r="113" spans="1:8" x14ac:dyDescent="0.25">
      <c r="A113" s="22"/>
      <c r="B113" s="29"/>
      <c r="C113" s="7"/>
      <c r="D113" s="24"/>
      <c r="E113" s="25"/>
      <c r="F113" s="26"/>
      <c r="G113" s="26"/>
      <c r="H113" s="27"/>
    </row>
    <row r="114" spans="1:8" x14ac:dyDescent="0.25">
      <c r="A114" s="22"/>
      <c r="B114" s="29"/>
      <c r="C114" s="7"/>
      <c r="D114" s="24"/>
      <c r="E114" s="25"/>
      <c r="F114" s="26"/>
      <c r="G114" s="26"/>
      <c r="H114" s="27"/>
    </row>
    <row r="115" spans="1:8" x14ac:dyDescent="0.25">
      <c r="A115" s="22"/>
      <c r="B115" s="29"/>
      <c r="C115" s="7"/>
      <c r="D115" s="24"/>
      <c r="E115" s="25"/>
      <c r="F115" s="26"/>
      <c r="G115" s="26"/>
      <c r="H115" s="27"/>
    </row>
    <row r="116" spans="1:8" x14ac:dyDescent="0.25">
      <c r="A116" s="22"/>
      <c r="B116" s="29"/>
      <c r="C116" s="7"/>
      <c r="D116" s="24"/>
      <c r="E116" s="25"/>
      <c r="F116" s="26"/>
      <c r="G116" s="26"/>
      <c r="H116" s="27"/>
    </row>
    <row r="117" spans="1:8" x14ac:dyDescent="0.25">
      <c r="A117" s="22"/>
      <c r="B117" s="29"/>
      <c r="C117" s="7"/>
      <c r="D117" s="24"/>
      <c r="E117" s="25"/>
      <c r="F117" s="26"/>
      <c r="G117" s="26"/>
      <c r="H117" s="27"/>
    </row>
    <row r="118" spans="1:8" x14ac:dyDescent="0.25">
      <c r="A118" s="22"/>
      <c r="B118" s="29"/>
      <c r="C118" s="7"/>
      <c r="D118" s="24"/>
      <c r="E118" s="25"/>
      <c r="F118" s="26"/>
      <c r="G118" s="26"/>
      <c r="H118" s="27"/>
    </row>
    <row r="119" spans="1:8" x14ac:dyDescent="0.25">
      <c r="A119" s="22"/>
      <c r="B119" s="29"/>
      <c r="C119" s="7"/>
      <c r="D119" s="24"/>
      <c r="E119" s="25"/>
      <c r="F119" s="26"/>
      <c r="G119" s="26"/>
      <c r="H119" s="27"/>
    </row>
    <row r="120" spans="1:8" x14ac:dyDescent="0.25">
      <c r="A120" s="22"/>
      <c r="B120" s="29"/>
      <c r="C120" s="7"/>
      <c r="D120" s="24"/>
      <c r="E120" s="25"/>
      <c r="F120" s="26"/>
      <c r="G120" s="26"/>
      <c r="H120" s="27"/>
    </row>
    <row r="121" spans="1:8" x14ac:dyDescent="0.25">
      <c r="A121" s="22"/>
      <c r="B121" s="29"/>
      <c r="C121" s="7"/>
      <c r="D121" s="24"/>
      <c r="E121" s="25"/>
      <c r="F121" s="26"/>
      <c r="G121" s="26"/>
      <c r="H121" s="27"/>
    </row>
    <row r="122" spans="1:8" x14ac:dyDescent="0.25">
      <c r="A122" s="22"/>
      <c r="B122" s="29"/>
      <c r="C122" s="7"/>
      <c r="D122" s="24"/>
      <c r="E122" s="25"/>
      <c r="F122" s="26"/>
      <c r="G122" s="26"/>
      <c r="H122" s="27"/>
    </row>
    <row r="123" spans="1:8" x14ac:dyDescent="0.25">
      <c r="A123" s="22"/>
      <c r="B123" s="29"/>
      <c r="C123" s="7"/>
      <c r="D123" s="24"/>
      <c r="E123" s="25"/>
      <c r="F123" s="26"/>
      <c r="G123" s="26"/>
      <c r="H123" s="27"/>
    </row>
    <row r="124" spans="1:8" x14ac:dyDescent="0.25">
      <c r="A124" s="22"/>
      <c r="B124" s="29"/>
      <c r="C124" s="7"/>
      <c r="D124" s="24"/>
      <c r="E124" s="25"/>
      <c r="F124" s="26"/>
      <c r="G124" s="26"/>
      <c r="H124" s="27"/>
    </row>
    <row r="125" spans="1:8" x14ac:dyDescent="0.25">
      <c r="A125" s="22"/>
      <c r="B125" s="29"/>
      <c r="C125" s="7"/>
      <c r="D125" s="24"/>
      <c r="E125" s="25"/>
      <c r="F125" s="26"/>
      <c r="G125" s="26"/>
      <c r="H125" s="27"/>
    </row>
    <row r="126" spans="1:8" x14ac:dyDescent="0.25">
      <c r="A126" s="22"/>
      <c r="B126" s="29"/>
      <c r="C126" s="7"/>
      <c r="D126" s="24"/>
      <c r="E126" s="25"/>
      <c r="F126" s="26"/>
      <c r="G126" s="26"/>
      <c r="H126" s="27"/>
    </row>
    <row r="127" spans="1:8" x14ac:dyDescent="0.25">
      <c r="A127" s="22"/>
      <c r="B127" s="29"/>
      <c r="C127" s="7"/>
      <c r="D127" s="24"/>
      <c r="E127" s="25"/>
      <c r="F127" s="26"/>
      <c r="G127" s="26"/>
      <c r="H127" s="27"/>
    </row>
    <row r="128" spans="1:8" x14ac:dyDescent="0.25">
      <c r="A128" s="22"/>
      <c r="B128" s="29"/>
      <c r="C128" s="7"/>
      <c r="D128" s="24"/>
      <c r="E128" s="25"/>
      <c r="F128" s="26"/>
      <c r="G128" s="26"/>
      <c r="H128" s="27"/>
    </row>
    <row r="129" spans="1:8" x14ac:dyDescent="0.25">
      <c r="A129" s="22"/>
      <c r="B129" s="29"/>
      <c r="C129" s="7"/>
      <c r="D129" s="24"/>
      <c r="E129" s="25"/>
      <c r="F129" s="26"/>
      <c r="G129" s="26"/>
      <c r="H129" s="27"/>
    </row>
    <row r="130" spans="1:8" x14ac:dyDescent="0.25">
      <c r="A130" s="22"/>
      <c r="B130" s="29"/>
      <c r="C130" s="7"/>
      <c r="D130" s="24"/>
      <c r="E130" s="25"/>
      <c r="F130" s="26"/>
      <c r="G130" s="26"/>
      <c r="H130" s="27"/>
    </row>
    <row r="131" spans="1:8" x14ac:dyDescent="0.25">
      <c r="A131" s="22"/>
      <c r="B131" s="29"/>
      <c r="C131" s="7"/>
      <c r="D131" s="24"/>
      <c r="E131" s="25"/>
      <c r="F131" s="26"/>
      <c r="G131" s="26"/>
      <c r="H131" s="27"/>
    </row>
    <row r="132" spans="1:8" x14ac:dyDescent="0.25">
      <c r="A132" s="22"/>
      <c r="B132" s="29"/>
      <c r="C132" s="7"/>
      <c r="D132" s="24"/>
      <c r="E132" s="25"/>
      <c r="F132" s="26"/>
      <c r="G132" s="26"/>
      <c r="H132" s="27"/>
    </row>
    <row r="133" spans="1:8" x14ac:dyDescent="0.25">
      <c r="A133" s="22"/>
      <c r="B133" s="29"/>
      <c r="C133" s="7"/>
      <c r="D133" s="24"/>
      <c r="E133" s="25"/>
      <c r="F133" s="26"/>
      <c r="G133" s="26"/>
      <c r="H133" s="27"/>
    </row>
    <row r="134" spans="1:8" x14ac:dyDescent="0.25">
      <c r="A134" s="22"/>
      <c r="B134" s="29"/>
      <c r="C134" s="7"/>
      <c r="D134" s="24"/>
      <c r="E134" s="25"/>
      <c r="F134" s="26"/>
      <c r="G134" s="26"/>
      <c r="H134" s="27"/>
    </row>
    <row r="135" spans="1:8" x14ac:dyDescent="0.25">
      <c r="A135" s="22"/>
      <c r="B135" s="29"/>
      <c r="C135" s="7"/>
      <c r="D135" s="24"/>
      <c r="E135" s="25"/>
      <c r="F135" s="26"/>
      <c r="G135" s="26"/>
      <c r="H135" s="27"/>
    </row>
    <row r="136" spans="1:8" x14ac:dyDescent="0.25">
      <c r="A136" s="22"/>
      <c r="B136" s="29"/>
      <c r="C136" s="7"/>
      <c r="D136" s="24"/>
      <c r="E136" s="25"/>
      <c r="F136" s="26"/>
      <c r="G136" s="26"/>
      <c r="H136" s="27"/>
    </row>
    <row r="137" spans="1:8" x14ac:dyDescent="0.25">
      <c r="A137" s="22"/>
      <c r="B137" s="29"/>
      <c r="C137" s="7"/>
      <c r="D137" s="24"/>
      <c r="E137" s="25"/>
      <c r="F137" s="26"/>
      <c r="G137" s="26"/>
      <c r="H137" s="27"/>
    </row>
    <row r="138" spans="1:8" x14ac:dyDescent="0.25">
      <c r="A138" s="22"/>
      <c r="B138" s="29"/>
      <c r="C138" s="7"/>
      <c r="D138" s="24"/>
      <c r="E138" s="25"/>
      <c r="F138" s="26"/>
      <c r="G138" s="26"/>
      <c r="H138" s="27"/>
    </row>
    <row r="139" spans="1:8" x14ac:dyDescent="0.25">
      <c r="A139" s="22"/>
      <c r="B139" s="29"/>
      <c r="C139" s="7"/>
      <c r="D139" s="24"/>
      <c r="E139" s="25"/>
      <c r="F139" s="26"/>
      <c r="G139" s="26"/>
      <c r="H139" s="27"/>
    </row>
    <row r="140" spans="1:8" x14ac:dyDescent="0.25">
      <c r="A140" s="22"/>
      <c r="B140" s="29"/>
      <c r="C140" s="7"/>
      <c r="D140" s="24"/>
      <c r="E140" s="25"/>
      <c r="F140" s="26"/>
      <c r="G140" s="26"/>
      <c r="H140" s="27"/>
    </row>
    <row r="141" spans="1:8" x14ac:dyDescent="0.25">
      <c r="A141" s="22"/>
      <c r="B141" s="29"/>
      <c r="C141" s="7"/>
      <c r="D141" s="24"/>
      <c r="E141" s="25"/>
      <c r="F141" s="26"/>
      <c r="G141" s="26"/>
      <c r="H141" s="27"/>
    </row>
    <row r="142" spans="1:8" x14ac:dyDescent="0.25">
      <c r="A142" s="22"/>
      <c r="B142" s="29"/>
      <c r="C142" s="7"/>
      <c r="D142" s="24"/>
      <c r="E142" s="25"/>
      <c r="F142" s="26"/>
      <c r="G142" s="26"/>
      <c r="H142" s="27"/>
    </row>
    <row r="143" spans="1:8" x14ac:dyDescent="0.25">
      <c r="A143" s="22"/>
      <c r="B143" s="29"/>
      <c r="C143" s="7"/>
      <c r="D143" s="24"/>
      <c r="E143" s="25"/>
      <c r="F143" s="26"/>
      <c r="G143" s="26"/>
      <c r="H143" s="27"/>
    </row>
    <row r="144" spans="1:8" x14ac:dyDescent="0.25">
      <c r="A144" s="22"/>
      <c r="B144" s="29"/>
      <c r="C144" s="7"/>
      <c r="D144" s="24"/>
      <c r="E144" s="25"/>
      <c r="F144" s="26"/>
      <c r="G144" s="26"/>
      <c r="H144" s="27"/>
    </row>
    <row r="145" spans="1:8" x14ac:dyDescent="0.25">
      <c r="A145" s="22"/>
      <c r="B145" s="29"/>
      <c r="C145" s="7"/>
      <c r="D145" s="24"/>
      <c r="E145" s="25"/>
      <c r="F145" s="26"/>
      <c r="G145" s="26"/>
      <c r="H145" s="27"/>
    </row>
    <row r="146" spans="1:8" x14ac:dyDescent="0.25">
      <c r="A146" s="22"/>
      <c r="B146" s="29"/>
      <c r="C146" s="7"/>
      <c r="D146" s="24"/>
      <c r="E146" s="25"/>
      <c r="F146" s="26"/>
      <c r="G146" s="26"/>
      <c r="H146" s="27"/>
    </row>
    <row r="147" spans="1:8" x14ac:dyDescent="0.25">
      <c r="A147" s="22"/>
      <c r="B147" s="29"/>
      <c r="C147" s="7"/>
      <c r="D147" s="24"/>
      <c r="E147" s="25"/>
      <c r="F147" s="26"/>
      <c r="G147" s="26"/>
      <c r="H147" s="27"/>
    </row>
    <row r="148" spans="1:8" x14ac:dyDescent="0.25">
      <c r="A148" s="22"/>
      <c r="B148" s="29"/>
      <c r="C148" s="7"/>
      <c r="D148" s="24"/>
      <c r="E148" s="25"/>
      <c r="F148" s="26"/>
      <c r="G148" s="26"/>
      <c r="H148" s="27"/>
    </row>
    <row r="149" spans="1:8" x14ac:dyDescent="0.25">
      <c r="A149" s="22"/>
      <c r="B149" s="29"/>
      <c r="C149" s="7"/>
      <c r="D149" s="24"/>
      <c r="E149" s="25"/>
      <c r="F149" s="26"/>
      <c r="G149" s="26"/>
      <c r="H149" s="27"/>
    </row>
    <row r="150" spans="1:8" x14ac:dyDescent="0.25">
      <c r="A150" s="22"/>
      <c r="B150" s="29"/>
      <c r="C150" s="7"/>
      <c r="D150" s="24"/>
      <c r="E150" s="25"/>
      <c r="F150" s="26"/>
      <c r="G150" s="26"/>
      <c r="H150" s="27"/>
    </row>
    <row r="151" spans="1:8" x14ac:dyDescent="0.25">
      <c r="A151" s="22"/>
      <c r="B151" s="29"/>
      <c r="C151" s="7"/>
      <c r="D151" s="24"/>
      <c r="E151" s="25"/>
      <c r="F151" s="26"/>
      <c r="G151" s="26"/>
      <c r="H151" s="27"/>
    </row>
    <row r="152" spans="1:8" x14ac:dyDescent="0.25">
      <c r="A152" s="22"/>
      <c r="B152" s="29"/>
      <c r="C152" s="7"/>
      <c r="D152" s="24"/>
      <c r="E152" s="25"/>
      <c r="F152" s="26"/>
      <c r="G152" s="26"/>
      <c r="H152" s="27"/>
    </row>
    <row r="153" spans="1:8" x14ac:dyDescent="0.25">
      <c r="A153" s="22"/>
      <c r="B153" s="29"/>
      <c r="C153" s="7"/>
      <c r="D153" s="24"/>
      <c r="E153" s="25"/>
      <c r="F153" s="26"/>
      <c r="G153" s="26"/>
      <c r="H153" s="27"/>
    </row>
    <row r="154" spans="1:8" x14ac:dyDescent="0.25">
      <c r="A154" s="22"/>
      <c r="B154" s="29"/>
      <c r="C154" s="7"/>
      <c r="D154" s="24"/>
      <c r="E154" s="25"/>
      <c r="F154" s="26"/>
      <c r="G154" s="26"/>
      <c r="H154" s="27"/>
    </row>
    <row r="155" spans="1:8" x14ac:dyDescent="0.25">
      <c r="A155" s="22"/>
      <c r="B155" s="29"/>
      <c r="C155" s="7"/>
      <c r="D155" s="24"/>
      <c r="E155" s="25"/>
      <c r="F155" s="26"/>
      <c r="G155" s="26"/>
      <c r="H155" s="27"/>
    </row>
    <row r="156" spans="1:8" x14ac:dyDescent="0.25">
      <c r="A156" s="22"/>
      <c r="B156" s="29"/>
      <c r="C156" s="7"/>
      <c r="D156" s="24"/>
      <c r="E156" s="25"/>
      <c r="F156" s="26"/>
      <c r="G156" s="26"/>
      <c r="H156" s="27"/>
    </row>
    <row r="157" spans="1:8" x14ac:dyDescent="0.25">
      <c r="A157" s="22"/>
      <c r="B157" s="29"/>
      <c r="C157" s="7"/>
      <c r="D157" s="24"/>
      <c r="E157" s="25"/>
      <c r="F157" s="26"/>
      <c r="G157" s="26"/>
      <c r="H157" s="27"/>
    </row>
    <row r="158" spans="1:8" x14ac:dyDescent="0.25">
      <c r="A158" s="22"/>
      <c r="B158" s="29"/>
      <c r="C158" s="7"/>
      <c r="D158" s="24"/>
      <c r="E158" s="25"/>
      <c r="F158" s="26"/>
      <c r="G158" s="26"/>
      <c r="H158" s="27"/>
    </row>
    <row r="159" spans="1:8" x14ac:dyDescent="0.25">
      <c r="A159" s="22"/>
      <c r="B159" s="29"/>
      <c r="C159" s="7"/>
      <c r="D159" s="24"/>
      <c r="E159" s="25"/>
      <c r="F159" s="26"/>
      <c r="G159" s="26"/>
      <c r="H159" s="27"/>
    </row>
    <row r="160" spans="1:8" x14ac:dyDescent="0.25">
      <c r="A160" s="22"/>
      <c r="B160" s="29"/>
      <c r="C160" s="7"/>
      <c r="D160" s="24"/>
      <c r="E160" s="25"/>
      <c r="F160" s="26"/>
      <c r="G160" s="26"/>
      <c r="H160" s="27"/>
    </row>
    <row r="161" spans="1:8" x14ac:dyDescent="0.25">
      <c r="A161" s="22"/>
      <c r="B161" s="29"/>
      <c r="C161" s="7"/>
      <c r="D161" s="24"/>
      <c r="E161" s="25"/>
      <c r="F161" s="26"/>
      <c r="G161" s="26"/>
      <c r="H161" s="27"/>
    </row>
    <row r="162" spans="1:8" x14ac:dyDescent="0.25">
      <c r="A162" s="22"/>
      <c r="B162" s="29"/>
      <c r="C162" s="7"/>
      <c r="D162" s="24"/>
      <c r="E162" s="25"/>
      <c r="F162" s="26"/>
      <c r="G162" s="26"/>
      <c r="H162" s="27"/>
    </row>
    <row r="163" spans="1:8" x14ac:dyDescent="0.25">
      <c r="A163" s="22"/>
      <c r="B163" s="29"/>
      <c r="C163" s="7"/>
      <c r="D163" s="24"/>
      <c r="E163" s="25"/>
      <c r="F163" s="26"/>
      <c r="G163" s="26"/>
      <c r="H163" s="27"/>
    </row>
    <row r="164" spans="1:8" x14ac:dyDescent="0.25">
      <c r="A164" s="22"/>
      <c r="B164" s="29"/>
      <c r="C164" s="7"/>
      <c r="D164" s="24"/>
      <c r="E164" s="25"/>
      <c r="F164" s="26"/>
      <c r="G164" s="26"/>
      <c r="H164" s="27"/>
    </row>
    <row r="165" spans="1:8" x14ac:dyDescent="0.25">
      <c r="A165" s="22"/>
      <c r="B165" s="29"/>
      <c r="C165" s="7"/>
      <c r="D165" s="24"/>
      <c r="E165" s="25"/>
      <c r="F165" s="26"/>
      <c r="G165" s="26"/>
      <c r="H165" s="27"/>
    </row>
    <row r="166" spans="1:8" x14ac:dyDescent="0.25">
      <c r="A166" s="22"/>
      <c r="B166" s="29"/>
      <c r="C166" s="7"/>
      <c r="D166" s="24"/>
      <c r="E166" s="25"/>
      <c r="F166" s="26"/>
      <c r="G166" s="26"/>
      <c r="H166" s="27"/>
    </row>
    <row r="167" spans="1:8" x14ac:dyDescent="0.25">
      <c r="A167" s="22"/>
      <c r="B167" s="29"/>
      <c r="C167" s="7"/>
      <c r="D167" s="24"/>
      <c r="E167" s="25"/>
      <c r="F167" s="26"/>
      <c r="G167" s="26"/>
      <c r="H167" s="27"/>
    </row>
    <row r="168" spans="1:8" x14ac:dyDescent="0.25">
      <c r="A168" s="22"/>
      <c r="B168" s="29"/>
      <c r="C168" s="7"/>
      <c r="D168" s="24"/>
      <c r="E168" s="25"/>
      <c r="F168" s="26"/>
      <c r="G168" s="26"/>
      <c r="H168" s="27"/>
    </row>
    <row r="169" spans="1:8" x14ac:dyDescent="0.25">
      <c r="A169" s="22"/>
      <c r="B169" s="29"/>
      <c r="C169" s="7"/>
      <c r="D169" s="24"/>
      <c r="E169" s="25"/>
      <c r="F169" s="26"/>
      <c r="G169" s="26"/>
      <c r="H169" s="27"/>
    </row>
    <row r="170" spans="1:8" x14ac:dyDescent="0.25">
      <c r="A170" s="22"/>
      <c r="B170" s="29"/>
      <c r="C170" s="7"/>
      <c r="D170" s="24"/>
      <c r="E170" s="25"/>
      <c r="F170" s="26"/>
      <c r="G170" s="26"/>
      <c r="H170" s="27"/>
    </row>
    <row r="171" spans="1:8" x14ac:dyDescent="0.25">
      <c r="A171" s="22"/>
      <c r="B171" s="29"/>
      <c r="C171" s="7"/>
      <c r="D171" s="24"/>
      <c r="E171" s="25"/>
      <c r="F171" s="26"/>
      <c r="G171" s="26"/>
      <c r="H171" s="27"/>
    </row>
    <row r="172" spans="1:8" x14ac:dyDescent="0.25">
      <c r="A172" s="22"/>
      <c r="B172" s="29"/>
      <c r="C172" s="7"/>
      <c r="D172" s="24"/>
      <c r="E172" s="25"/>
      <c r="F172" s="26"/>
      <c r="G172" s="26"/>
      <c r="H172" s="27"/>
    </row>
    <row r="173" spans="1:8" x14ac:dyDescent="0.25">
      <c r="A173" s="22"/>
      <c r="B173" s="29"/>
      <c r="C173" s="7"/>
      <c r="D173" s="24"/>
      <c r="E173" s="25"/>
      <c r="F173" s="26"/>
      <c r="G173" s="26"/>
      <c r="H173" s="27"/>
    </row>
    <row r="174" spans="1:8" x14ac:dyDescent="0.25">
      <c r="A174" s="22"/>
      <c r="B174" s="29"/>
      <c r="C174" s="7"/>
      <c r="D174" s="24"/>
      <c r="E174" s="25"/>
      <c r="F174" s="26"/>
      <c r="G174" s="26"/>
      <c r="H174" s="27"/>
    </row>
    <row r="175" spans="1:8" x14ac:dyDescent="0.25">
      <c r="A175" s="22"/>
      <c r="B175" s="29"/>
      <c r="C175" s="7"/>
      <c r="D175" s="24"/>
      <c r="E175" s="25"/>
      <c r="F175" s="26"/>
      <c r="G175" s="26"/>
      <c r="H175" s="27"/>
    </row>
    <row r="176" spans="1:8" x14ac:dyDescent="0.25">
      <c r="A176" s="22"/>
      <c r="B176" s="29"/>
      <c r="C176" s="7"/>
      <c r="D176" s="24"/>
      <c r="E176" s="25"/>
      <c r="F176" s="26"/>
      <c r="G176" s="26"/>
      <c r="H176" s="27"/>
    </row>
    <row r="177" spans="1:8" x14ac:dyDescent="0.25">
      <c r="A177" s="22"/>
      <c r="B177" s="29"/>
      <c r="C177" s="7"/>
      <c r="D177" s="24"/>
      <c r="E177" s="25"/>
      <c r="F177" s="26"/>
      <c r="G177" s="26"/>
      <c r="H177" s="27"/>
    </row>
    <row r="178" spans="1:8" x14ac:dyDescent="0.25">
      <c r="A178" s="22"/>
      <c r="B178" s="29"/>
      <c r="C178" s="7"/>
      <c r="D178" s="24"/>
      <c r="E178" s="25"/>
      <c r="F178" s="26"/>
      <c r="G178" s="26"/>
      <c r="H178" s="27"/>
    </row>
    <row r="179" spans="1:8" x14ac:dyDescent="0.25">
      <c r="A179" s="22"/>
      <c r="B179" s="29"/>
      <c r="C179" s="7"/>
      <c r="D179" s="24"/>
      <c r="E179" s="25"/>
      <c r="F179" s="26"/>
      <c r="G179" s="26"/>
      <c r="H179" s="27"/>
    </row>
    <row r="180" spans="1:8" x14ac:dyDescent="0.25">
      <c r="A180" s="22"/>
      <c r="B180" s="29"/>
      <c r="C180" s="7"/>
      <c r="D180" s="24"/>
      <c r="E180" s="25"/>
      <c r="F180" s="26"/>
      <c r="G180" s="26"/>
      <c r="H180" s="27"/>
    </row>
    <row r="181" spans="1:8" x14ac:dyDescent="0.25">
      <c r="A181" s="22"/>
      <c r="B181" s="29"/>
      <c r="C181" s="7"/>
      <c r="D181" s="24"/>
      <c r="E181" s="25"/>
      <c r="F181" s="26"/>
      <c r="G181" s="26"/>
      <c r="H181" s="27"/>
    </row>
    <row r="182" spans="1:8" x14ac:dyDescent="0.25">
      <c r="A182" s="22"/>
      <c r="B182" s="29"/>
      <c r="C182" s="7"/>
      <c r="D182" s="24"/>
      <c r="E182" s="25"/>
      <c r="F182" s="26"/>
      <c r="G182" s="26"/>
      <c r="H182" s="27"/>
    </row>
    <row r="183" spans="1:8" x14ac:dyDescent="0.25">
      <c r="A183" s="22"/>
      <c r="B183" s="29"/>
      <c r="C183" s="7"/>
      <c r="D183" s="24"/>
      <c r="E183" s="25"/>
      <c r="F183" s="26"/>
      <c r="G183" s="26"/>
      <c r="H183" s="27"/>
    </row>
    <row r="184" spans="1:8" x14ac:dyDescent="0.25">
      <c r="A184" s="22"/>
      <c r="B184" s="29"/>
      <c r="C184" s="7"/>
      <c r="D184" s="24"/>
      <c r="E184" s="25"/>
      <c r="F184" s="26"/>
      <c r="G184" s="26"/>
      <c r="H184" s="27"/>
    </row>
    <row r="185" spans="1:8" x14ac:dyDescent="0.25">
      <c r="A185" s="22"/>
      <c r="B185" s="29"/>
      <c r="C185" s="7"/>
      <c r="D185" s="24"/>
      <c r="E185" s="25"/>
      <c r="F185" s="26"/>
      <c r="G185" s="26"/>
      <c r="H185" s="27"/>
    </row>
    <row r="186" spans="1:8" x14ac:dyDescent="0.25">
      <c r="A186" s="22"/>
      <c r="B186" s="29"/>
      <c r="C186" s="7"/>
      <c r="D186" s="24"/>
      <c r="E186" s="25"/>
      <c r="F186" s="26"/>
      <c r="G186" s="26"/>
      <c r="H186" s="27"/>
    </row>
    <row r="187" spans="1:8" x14ac:dyDescent="0.25">
      <c r="A187" s="22"/>
      <c r="B187" s="29"/>
      <c r="C187" s="7"/>
      <c r="D187" s="24"/>
      <c r="E187" s="25"/>
      <c r="F187" s="26"/>
      <c r="G187" s="26"/>
      <c r="H187" s="27"/>
    </row>
    <row r="188" spans="1:8" x14ac:dyDescent="0.25">
      <c r="A188" s="22"/>
      <c r="B188" s="29"/>
      <c r="C188" s="7"/>
      <c r="D188" s="24"/>
      <c r="E188" s="25"/>
      <c r="F188" s="26"/>
      <c r="G188" s="26"/>
      <c r="H188" s="27"/>
    </row>
    <row r="189" spans="1:8" x14ac:dyDescent="0.25">
      <c r="A189" s="22"/>
      <c r="B189" s="29"/>
      <c r="C189" s="7"/>
      <c r="D189" s="24"/>
      <c r="E189" s="25"/>
      <c r="F189" s="26"/>
      <c r="G189" s="26"/>
      <c r="H189" s="27"/>
    </row>
    <row r="190" spans="1:8" x14ac:dyDescent="0.25">
      <c r="A190" s="22"/>
      <c r="B190" s="29"/>
      <c r="C190" s="7"/>
      <c r="D190" s="24"/>
      <c r="E190" s="25"/>
      <c r="F190" s="26"/>
      <c r="G190" s="26"/>
      <c r="H190" s="27"/>
    </row>
    <row r="191" spans="1:8" x14ac:dyDescent="0.25">
      <c r="A191" s="22"/>
      <c r="B191" s="29"/>
      <c r="C191" s="7"/>
      <c r="D191" s="24"/>
      <c r="E191" s="25"/>
      <c r="F191" s="26"/>
      <c r="G191" s="26"/>
      <c r="H191" s="27"/>
    </row>
    <row r="192" spans="1:8" x14ac:dyDescent="0.25">
      <c r="A192" s="22"/>
      <c r="B192" s="29"/>
      <c r="C192" s="7"/>
      <c r="D192" s="24"/>
      <c r="E192" s="25"/>
      <c r="F192" s="26"/>
      <c r="G192" s="26"/>
      <c r="H192" s="27"/>
    </row>
    <row r="193" spans="1:8" x14ac:dyDescent="0.25">
      <c r="A193" s="22"/>
      <c r="B193" s="29"/>
      <c r="C193" s="7"/>
      <c r="D193" s="24"/>
      <c r="E193" s="25"/>
      <c r="F193" s="26"/>
      <c r="G193" s="26"/>
      <c r="H193" s="27"/>
    </row>
    <row r="194" spans="1:8" x14ac:dyDescent="0.25">
      <c r="A194" s="22"/>
      <c r="B194" s="29"/>
      <c r="C194" s="7"/>
      <c r="D194" s="24"/>
      <c r="E194" s="25"/>
      <c r="F194" s="26"/>
      <c r="G194" s="26"/>
      <c r="H194" s="27"/>
    </row>
    <row r="195" spans="1:8" x14ac:dyDescent="0.25">
      <c r="A195" s="22"/>
      <c r="B195" s="29"/>
      <c r="C195" s="7"/>
      <c r="D195" s="24"/>
      <c r="E195" s="25"/>
      <c r="F195" s="26"/>
      <c r="G195" s="26"/>
      <c r="H195" s="27"/>
    </row>
    <row r="196" spans="1:8" x14ac:dyDescent="0.25">
      <c r="A196" s="22"/>
      <c r="B196" s="29"/>
      <c r="C196" s="7"/>
      <c r="D196" s="24"/>
      <c r="E196" s="25"/>
      <c r="F196" s="26"/>
      <c r="G196" s="26"/>
      <c r="H196" s="27"/>
    </row>
    <row r="197" spans="1:8" x14ac:dyDescent="0.25">
      <c r="A197" s="22"/>
      <c r="B197" s="29"/>
      <c r="C197" s="7"/>
      <c r="D197" s="24"/>
      <c r="E197" s="25"/>
      <c r="F197" s="26"/>
      <c r="G197" s="26"/>
      <c r="H197" s="27"/>
    </row>
    <row r="198" spans="1:8" x14ac:dyDescent="0.25">
      <c r="A198" s="22"/>
      <c r="B198" s="29"/>
      <c r="C198" s="7"/>
      <c r="D198" s="24"/>
      <c r="E198" s="25"/>
      <c r="F198" s="26"/>
      <c r="G198" s="26"/>
      <c r="H198" s="27"/>
    </row>
    <row r="199" spans="1:8" x14ac:dyDescent="0.25">
      <c r="A199" s="22"/>
      <c r="B199" s="29"/>
      <c r="C199" s="7"/>
      <c r="D199" s="24"/>
      <c r="E199" s="25"/>
      <c r="F199" s="26"/>
      <c r="G199" s="26"/>
      <c r="H199" s="27"/>
    </row>
    <row r="200" spans="1:8" x14ac:dyDescent="0.25">
      <c r="A200" s="22"/>
      <c r="B200" s="29"/>
      <c r="C200" s="7"/>
      <c r="D200" s="24"/>
      <c r="E200" s="25"/>
      <c r="F200" s="26"/>
      <c r="G200" s="26"/>
      <c r="H200" s="27"/>
    </row>
    <row r="201" spans="1:8" x14ac:dyDescent="0.25">
      <c r="A201" s="22"/>
      <c r="B201" s="29"/>
      <c r="C201" s="7"/>
      <c r="D201" s="24"/>
      <c r="E201" s="25"/>
      <c r="F201" s="26"/>
      <c r="G201" s="26"/>
      <c r="H201" s="27"/>
    </row>
    <row r="202" spans="1:8" x14ac:dyDescent="0.25">
      <c r="A202" s="22"/>
      <c r="B202" s="29"/>
      <c r="C202" s="7"/>
      <c r="D202" s="24"/>
      <c r="E202" s="25"/>
      <c r="F202" s="26"/>
      <c r="G202" s="26"/>
      <c r="H202" s="27"/>
    </row>
    <row r="203" spans="1:8" x14ac:dyDescent="0.25">
      <c r="A203" s="22"/>
      <c r="B203" s="29"/>
      <c r="C203" s="7"/>
      <c r="D203" s="24"/>
      <c r="E203" s="25"/>
      <c r="F203" s="26"/>
      <c r="G203" s="26"/>
      <c r="H203" s="27"/>
    </row>
    <row r="204" spans="1:8" x14ac:dyDescent="0.25">
      <c r="A204" s="22"/>
      <c r="B204" s="29"/>
      <c r="C204" s="7"/>
      <c r="D204" s="24"/>
      <c r="E204" s="25"/>
      <c r="F204" s="26"/>
      <c r="G204" s="26"/>
      <c r="H204" s="27"/>
    </row>
    <row r="205" spans="1:8" x14ac:dyDescent="0.25">
      <c r="A205" s="22"/>
      <c r="B205" s="29"/>
      <c r="C205" s="7"/>
      <c r="D205" s="24"/>
      <c r="E205" s="25"/>
      <c r="F205" s="26"/>
      <c r="G205" s="26"/>
      <c r="H205" s="27"/>
    </row>
    <row r="206" spans="1:8" x14ac:dyDescent="0.25">
      <c r="A206" s="22"/>
      <c r="B206" s="29"/>
      <c r="C206" s="7"/>
      <c r="D206" s="24"/>
      <c r="E206" s="25"/>
      <c r="F206" s="26"/>
      <c r="G206" s="26"/>
      <c r="H206" s="27"/>
    </row>
    <row r="207" spans="1:8" x14ac:dyDescent="0.25">
      <c r="A207" s="22"/>
      <c r="B207" s="29"/>
      <c r="C207" s="7"/>
      <c r="D207" s="24"/>
      <c r="E207" s="25"/>
      <c r="F207" s="26"/>
      <c r="G207" s="26"/>
      <c r="H207" s="27"/>
    </row>
    <row r="208" spans="1:8" x14ac:dyDescent="0.25">
      <c r="A208" s="22"/>
      <c r="B208" s="29"/>
      <c r="C208" s="7"/>
      <c r="D208" s="24"/>
      <c r="E208" s="25"/>
      <c r="F208" s="26"/>
      <c r="G208" s="26"/>
      <c r="H208" s="27"/>
    </row>
    <row r="209" spans="1:8" x14ac:dyDescent="0.25">
      <c r="A209" s="22"/>
      <c r="B209" s="29"/>
      <c r="C209" s="7"/>
      <c r="D209" s="24"/>
      <c r="E209" s="25"/>
      <c r="F209" s="26"/>
      <c r="G209" s="26"/>
      <c r="H209" s="27"/>
    </row>
    <row r="210" spans="1:8" x14ac:dyDescent="0.25">
      <c r="A210" s="22"/>
      <c r="B210" s="29"/>
      <c r="C210" s="7"/>
      <c r="D210" s="24"/>
      <c r="E210" s="25"/>
      <c r="F210" s="26"/>
      <c r="G210" s="26"/>
      <c r="H210" s="27"/>
    </row>
    <row r="211" spans="1:8" x14ac:dyDescent="0.25">
      <c r="A211" s="22"/>
      <c r="B211" s="29"/>
      <c r="C211" s="7"/>
      <c r="D211" s="24"/>
      <c r="E211" s="25"/>
      <c r="F211" s="26"/>
      <c r="G211" s="26"/>
      <c r="H211" s="27"/>
    </row>
    <row r="212" spans="1:8" x14ac:dyDescent="0.25">
      <c r="A212" s="22"/>
      <c r="B212" s="29"/>
      <c r="C212" s="7"/>
      <c r="D212" s="24"/>
      <c r="E212" s="25"/>
      <c r="F212" s="26"/>
      <c r="G212" s="26"/>
      <c r="H212" s="27"/>
    </row>
    <row r="213" spans="1:8" x14ac:dyDescent="0.25">
      <c r="A213" s="22"/>
      <c r="B213" s="29"/>
      <c r="C213" s="7"/>
      <c r="D213" s="24"/>
      <c r="E213" s="25"/>
      <c r="F213" s="26"/>
      <c r="G213" s="26"/>
      <c r="H213" s="27"/>
    </row>
    <row r="214" spans="1:8" x14ac:dyDescent="0.25">
      <c r="A214" s="22"/>
      <c r="B214" s="29"/>
      <c r="C214" s="7"/>
      <c r="D214" s="24"/>
      <c r="E214" s="25"/>
      <c r="F214" s="26"/>
      <c r="G214" s="26"/>
      <c r="H214" s="27"/>
    </row>
    <row r="215" spans="1:8" x14ac:dyDescent="0.25">
      <c r="A215" s="22"/>
      <c r="B215" s="29"/>
      <c r="C215" s="7"/>
      <c r="D215" s="24"/>
      <c r="E215" s="25"/>
      <c r="F215" s="26"/>
      <c r="G215" s="26"/>
      <c r="H215" s="27"/>
    </row>
    <row r="216" spans="1:8" x14ac:dyDescent="0.25">
      <c r="A216" s="22"/>
      <c r="B216" s="29"/>
      <c r="C216" s="7"/>
      <c r="D216" s="24"/>
      <c r="E216" s="25"/>
      <c r="F216" s="26"/>
      <c r="G216" s="26"/>
      <c r="H216" s="27"/>
    </row>
    <row r="217" spans="1:8" x14ac:dyDescent="0.25">
      <c r="A217" s="22"/>
      <c r="B217" s="29"/>
      <c r="C217" s="7"/>
      <c r="D217" s="24"/>
      <c r="E217" s="25"/>
      <c r="F217" s="26"/>
      <c r="G217" s="26"/>
      <c r="H217" s="27"/>
    </row>
    <row r="218" spans="1:8" x14ac:dyDescent="0.25">
      <c r="A218" s="22"/>
      <c r="B218" s="29"/>
      <c r="C218" s="7"/>
      <c r="D218" s="24"/>
      <c r="E218" s="25"/>
      <c r="F218" s="26"/>
      <c r="G218" s="26"/>
      <c r="H218" s="27"/>
    </row>
    <row r="219" spans="1:8" x14ac:dyDescent="0.25">
      <c r="A219" s="22"/>
      <c r="B219" s="29"/>
      <c r="C219" s="7"/>
      <c r="D219" s="24"/>
      <c r="E219" s="25"/>
      <c r="F219" s="26"/>
      <c r="G219" s="26"/>
      <c r="H219" s="27"/>
    </row>
    <row r="220" spans="1:8" x14ac:dyDescent="0.25">
      <c r="A220" s="22"/>
      <c r="B220" s="29"/>
      <c r="C220" s="7"/>
      <c r="D220" s="24"/>
      <c r="E220" s="25"/>
      <c r="F220" s="26"/>
      <c r="G220" s="26"/>
      <c r="H220" s="27"/>
    </row>
    <row r="221" spans="1:8" x14ac:dyDescent="0.25">
      <c r="A221" s="22"/>
      <c r="B221" s="29"/>
      <c r="C221" s="7"/>
      <c r="D221" s="24"/>
      <c r="E221" s="25"/>
      <c r="F221" s="26"/>
      <c r="G221" s="26"/>
      <c r="H221" s="27"/>
    </row>
    <row r="222" spans="1:8" x14ac:dyDescent="0.25">
      <c r="A222" s="22"/>
      <c r="B222" s="29"/>
      <c r="C222" s="7"/>
      <c r="D222" s="24"/>
      <c r="E222" s="25"/>
      <c r="F222" s="26"/>
      <c r="G222" s="26"/>
      <c r="H222" s="27"/>
    </row>
    <row r="223" spans="1:8" x14ac:dyDescent="0.25">
      <c r="A223" s="22"/>
      <c r="B223" s="29"/>
      <c r="C223" s="7"/>
      <c r="D223" s="24"/>
      <c r="E223" s="25"/>
      <c r="F223" s="26"/>
      <c r="G223" s="26"/>
      <c r="H223" s="27"/>
    </row>
    <row r="224" spans="1:8" x14ac:dyDescent="0.25">
      <c r="A224" s="22"/>
      <c r="B224" s="29"/>
      <c r="C224" s="7"/>
      <c r="D224" s="24"/>
      <c r="E224" s="25"/>
      <c r="F224" s="26"/>
      <c r="G224" s="26"/>
      <c r="H224" s="27"/>
    </row>
    <row r="225" spans="1:8" x14ac:dyDescent="0.25">
      <c r="A225" s="22"/>
      <c r="B225" s="29"/>
      <c r="C225" s="7"/>
      <c r="D225" s="24"/>
      <c r="E225" s="25"/>
      <c r="F225" s="26"/>
      <c r="G225" s="26"/>
      <c r="H225" s="27"/>
    </row>
    <row r="226" spans="1:8" x14ac:dyDescent="0.25">
      <c r="A226" s="22"/>
      <c r="B226" s="29"/>
      <c r="C226" s="7"/>
      <c r="D226" s="24"/>
      <c r="E226" s="25"/>
      <c r="F226" s="26"/>
      <c r="G226" s="26"/>
      <c r="H226" s="27"/>
    </row>
    <row r="227" spans="1:8" x14ac:dyDescent="0.25">
      <c r="A227" s="22"/>
      <c r="B227" s="29"/>
      <c r="C227" s="7"/>
      <c r="D227" s="24"/>
      <c r="E227" s="25"/>
      <c r="F227" s="26"/>
      <c r="G227" s="26"/>
      <c r="H227" s="27"/>
    </row>
    <row r="228" spans="1:8" x14ac:dyDescent="0.25">
      <c r="A228" s="22"/>
      <c r="B228" s="29"/>
      <c r="C228" s="7"/>
      <c r="D228" s="24"/>
      <c r="E228" s="25"/>
      <c r="F228" s="26"/>
      <c r="G228" s="26"/>
      <c r="H228" s="27"/>
    </row>
    <row r="229" spans="1:8" x14ac:dyDescent="0.25">
      <c r="A229" s="22"/>
      <c r="B229" s="29"/>
      <c r="C229" s="7"/>
      <c r="D229" s="24"/>
      <c r="E229" s="25"/>
      <c r="F229" s="26"/>
      <c r="G229" s="26"/>
      <c r="H229" s="27"/>
    </row>
    <row r="230" spans="1:8" x14ac:dyDescent="0.25">
      <c r="A230" s="22"/>
      <c r="B230" s="29"/>
      <c r="C230" s="7"/>
      <c r="D230" s="24"/>
      <c r="E230" s="25"/>
      <c r="F230" s="26"/>
      <c r="G230" s="26"/>
      <c r="H230" s="27"/>
    </row>
    <row r="231" spans="1:8" x14ac:dyDescent="0.25">
      <c r="A231" s="22"/>
      <c r="B231" s="29"/>
      <c r="C231" s="7"/>
      <c r="D231" s="24"/>
      <c r="E231" s="25"/>
      <c r="F231" s="26"/>
      <c r="G231" s="26"/>
      <c r="H231" s="27"/>
    </row>
    <row r="232" spans="1:8" x14ac:dyDescent="0.25">
      <c r="A232" s="22"/>
      <c r="B232" s="29"/>
      <c r="C232" s="7"/>
      <c r="D232" s="24"/>
      <c r="E232" s="25"/>
      <c r="F232" s="26"/>
      <c r="G232" s="26"/>
      <c r="H232" s="27"/>
    </row>
    <row r="233" spans="1:8" x14ac:dyDescent="0.25">
      <c r="A233" s="22"/>
      <c r="B233" s="29"/>
      <c r="C233" s="7"/>
      <c r="D233" s="24"/>
      <c r="E233" s="25"/>
      <c r="F233" s="26"/>
      <c r="G233" s="26"/>
      <c r="H233" s="27"/>
    </row>
    <row r="234" spans="1:8" x14ac:dyDescent="0.25">
      <c r="A234" s="22"/>
      <c r="B234" s="29"/>
      <c r="C234" s="7"/>
      <c r="D234" s="24"/>
      <c r="E234" s="25"/>
      <c r="F234" s="26"/>
      <c r="G234" s="26"/>
    </row>
    <row r="235" spans="1:8" x14ac:dyDescent="0.25">
      <c r="A235" s="22"/>
      <c r="B235" s="29"/>
      <c r="C235" s="7"/>
      <c r="D235" s="24"/>
      <c r="E235" s="25"/>
      <c r="F235" s="26"/>
      <c r="G235" s="26"/>
    </row>
    <row r="236" spans="1:8" x14ac:dyDescent="0.25">
      <c r="A236" s="22"/>
      <c r="B236" s="29"/>
      <c r="C236" s="7"/>
      <c r="D236" s="24"/>
      <c r="E236" s="25"/>
      <c r="F236" s="26"/>
      <c r="G236" s="26"/>
    </row>
    <row r="237" spans="1:8" x14ac:dyDescent="0.25">
      <c r="A237" s="22"/>
      <c r="B237" s="29"/>
      <c r="C237" s="7"/>
      <c r="D237" s="24"/>
      <c r="E237" s="25"/>
      <c r="F237" s="26"/>
      <c r="G237" s="26"/>
    </row>
    <row r="238" spans="1:8" x14ac:dyDescent="0.25">
      <c r="A238" s="22"/>
      <c r="B238" s="29"/>
      <c r="C238" s="7"/>
      <c r="D238" s="24"/>
      <c r="E238" s="25"/>
      <c r="F238" s="26"/>
      <c r="G238" s="26"/>
    </row>
    <row r="239" spans="1:8" x14ac:dyDescent="0.25">
      <c r="A239" s="22"/>
      <c r="B239" s="29"/>
      <c r="C239" s="7"/>
      <c r="D239" s="24"/>
      <c r="E239" s="25"/>
      <c r="F239" s="26"/>
      <c r="G239" s="26"/>
    </row>
    <row r="240" spans="1:8" x14ac:dyDescent="0.25">
      <c r="A240" s="22"/>
      <c r="B240" s="29"/>
      <c r="C240" s="7"/>
      <c r="D240" s="24"/>
      <c r="E240" s="25"/>
      <c r="F240" s="26"/>
      <c r="G240" s="26"/>
    </row>
    <row r="241" spans="1:7" x14ac:dyDescent="0.25">
      <c r="A241" s="22"/>
      <c r="B241" s="29"/>
      <c r="C241" s="7"/>
      <c r="D241" s="24"/>
      <c r="E241" s="25"/>
      <c r="F241" s="26"/>
      <c r="G241" s="26"/>
    </row>
    <row r="242" spans="1:7" x14ac:dyDescent="0.25">
      <c r="A242" s="22"/>
      <c r="B242" s="29"/>
      <c r="C242" s="7"/>
      <c r="D242" s="24"/>
      <c r="E242" s="25"/>
      <c r="F242" s="26"/>
      <c r="G242" s="26"/>
    </row>
    <row r="243" spans="1:7" x14ac:dyDescent="0.25">
      <c r="A243" s="22"/>
      <c r="B243" s="29"/>
      <c r="C243" s="7"/>
      <c r="D243" s="24"/>
      <c r="E243" s="25"/>
      <c r="F243" s="26"/>
      <c r="G243" s="26"/>
    </row>
    <row r="244" spans="1:7" x14ac:dyDescent="0.25">
      <c r="A244" s="22"/>
      <c r="B244" s="29"/>
      <c r="C244" s="7"/>
      <c r="D244" s="24"/>
      <c r="E244" s="25"/>
      <c r="F244" s="26"/>
      <c r="G244" s="26"/>
    </row>
    <row r="245" spans="1:7" x14ac:dyDescent="0.25">
      <c r="A245" s="22"/>
      <c r="B245" s="29"/>
      <c r="C245" s="7"/>
      <c r="D245" s="24"/>
      <c r="E245" s="25"/>
      <c r="F245" s="26"/>
      <c r="G245" s="26"/>
    </row>
    <row r="246" spans="1:7" x14ac:dyDescent="0.25">
      <c r="A246" s="22"/>
      <c r="B246" s="29"/>
      <c r="C246" s="7"/>
      <c r="D246" s="24"/>
      <c r="E246" s="25"/>
      <c r="F246" s="26"/>
      <c r="G246" s="26"/>
    </row>
    <row r="247" spans="1:7" x14ac:dyDescent="0.25">
      <c r="A247" s="22"/>
      <c r="B247" s="29"/>
      <c r="C247" s="7"/>
      <c r="D247" s="24"/>
      <c r="E247" s="25"/>
      <c r="F247" s="26"/>
      <c r="G247" s="26"/>
    </row>
    <row r="248" spans="1:7" x14ac:dyDescent="0.25">
      <c r="A248" s="22"/>
      <c r="B248" s="29"/>
      <c r="C248" s="7"/>
      <c r="D248" s="24"/>
      <c r="E248" s="25"/>
      <c r="F248" s="26"/>
      <c r="G248" s="26"/>
    </row>
    <row r="249" spans="1:7" x14ac:dyDescent="0.25">
      <c r="A249" s="22"/>
      <c r="B249" s="29"/>
      <c r="C249" s="7"/>
      <c r="D249" s="24"/>
      <c r="E249" s="25"/>
      <c r="F249" s="26"/>
      <c r="G249" s="26"/>
    </row>
    <row r="250" spans="1:7" x14ac:dyDescent="0.25">
      <c r="A250" s="22"/>
      <c r="B250" s="29"/>
      <c r="C250" s="7"/>
      <c r="D250" s="24"/>
      <c r="E250" s="25"/>
      <c r="F250" s="26"/>
      <c r="G250" s="26"/>
    </row>
    <row r="251" spans="1:7" x14ac:dyDescent="0.25">
      <c r="A251" s="22"/>
      <c r="B251" s="29"/>
      <c r="C251" s="7"/>
      <c r="D251" s="24"/>
      <c r="E251" s="25"/>
      <c r="F251" s="26"/>
      <c r="G251" s="26"/>
    </row>
    <row r="252" spans="1:7" x14ac:dyDescent="0.25">
      <c r="A252" s="22"/>
      <c r="B252" s="29"/>
      <c r="C252" s="7"/>
      <c r="D252" s="24"/>
      <c r="E252" s="25"/>
      <c r="F252" s="26"/>
      <c r="G252" s="26"/>
    </row>
    <row r="253" spans="1:7" x14ac:dyDescent="0.25">
      <c r="A253" s="22"/>
      <c r="B253" s="29"/>
      <c r="C253" s="7"/>
      <c r="D253" s="24"/>
      <c r="E253" s="25"/>
      <c r="F253" s="26"/>
      <c r="G253" s="26"/>
    </row>
    <row r="254" spans="1:7" x14ac:dyDescent="0.25">
      <c r="A254" s="22"/>
      <c r="B254" s="29"/>
      <c r="C254" s="7"/>
      <c r="D254" s="24"/>
      <c r="E254" s="25"/>
      <c r="F254" s="26"/>
      <c r="G254" s="26"/>
    </row>
    <row r="255" spans="1:7" x14ac:dyDescent="0.25">
      <c r="A255" s="22"/>
      <c r="B255" s="29"/>
      <c r="C255" s="7"/>
      <c r="D255" s="24"/>
      <c r="E255" s="25"/>
      <c r="F255" s="26"/>
      <c r="G255" s="26"/>
    </row>
    <row r="256" spans="1:7" x14ac:dyDescent="0.25">
      <c r="A256" s="22"/>
      <c r="B256" s="29"/>
      <c r="C256" s="7"/>
      <c r="D256" s="24"/>
      <c r="E256" s="25"/>
      <c r="F256" s="26"/>
      <c r="G256" s="26"/>
    </row>
    <row r="257" spans="1:7" x14ac:dyDescent="0.25">
      <c r="A257" s="22"/>
      <c r="B257" s="29"/>
      <c r="C257" s="7"/>
      <c r="D257" s="24"/>
      <c r="E257" s="25"/>
      <c r="F257" s="26"/>
      <c r="G257" s="26"/>
    </row>
    <row r="258" spans="1:7" x14ac:dyDescent="0.25">
      <c r="A258" s="22"/>
      <c r="B258" s="29"/>
      <c r="C258" s="7"/>
      <c r="D258" s="24"/>
      <c r="E258" s="25"/>
      <c r="F258" s="26"/>
      <c r="G258" s="26"/>
    </row>
    <row r="259" spans="1:7" x14ac:dyDescent="0.25">
      <c r="A259" s="22"/>
      <c r="B259" s="29"/>
      <c r="C259" s="7"/>
      <c r="D259" s="24"/>
      <c r="E259" s="25"/>
      <c r="F259" s="26"/>
      <c r="G259" s="26"/>
    </row>
    <row r="260" spans="1:7" x14ac:dyDescent="0.25">
      <c r="A260" s="22"/>
      <c r="B260" s="29"/>
      <c r="C260" s="7"/>
      <c r="D260" s="24"/>
      <c r="E260" s="25"/>
      <c r="F260" s="26"/>
      <c r="G260" s="26"/>
    </row>
    <row r="261" spans="1:7" x14ac:dyDescent="0.25">
      <c r="A261" s="22"/>
      <c r="B261" s="29"/>
      <c r="C261" s="7"/>
      <c r="D261" s="24"/>
      <c r="E261" s="25"/>
      <c r="F261" s="26"/>
      <c r="G261" s="26"/>
    </row>
    <row r="262" spans="1:7" x14ac:dyDescent="0.25">
      <c r="A262" s="22"/>
      <c r="B262" s="29"/>
      <c r="C262" s="7"/>
      <c r="D262" s="24"/>
      <c r="E262" s="25"/>
      <c r="F262" s="26"/>
      <c r="G262" s="26"/>
    </row>
    <row r="263" spans="1:7" x14ac:dyDescent="0.25">
      <c r="A263" s="22"/>
      <c r="B263" s="29"/>
      <c r="C263" s="7"/>
      <c r="D263" s="24"/>
      <c r="E263" s="25"/>
      <c r="F263" s="26"/>
      <c r="G263" s="26"/>
    </row>
    <row r="264" spans="1:7" x14ac:dyDescent="0.25">
      <c r="A264" s="22"/>
      <c r="B264" s="29"/>
      <c r="C264" s="7"/>
      <c r="D264" s="24"/>
      <c r="E264" s="25"/>
      <c r="F264" s="26"/>
      <c r="G264" s="26"/>
    </row>
    <row r="265" spans="1:7" x14ac:dyDescent="0.25">
      <c r="A265" s="22"/>
      <c r="B265" s="29"/>
      <c r="C265" s="7"/>
      <c r="D265" s="24"/>
      <c r="E265" s="25"/>
      <c r="F265" s="26"/>
      <c r="G265" s="26"/>
    </row>
    <row r="266" spans="1:7" x14ac:dyDescent="0.25">
      <c r="A266" s="22"/>
      <c r="B266" s="29"/>
      <c r="C266" s="7"/>
      <c r="D266" s="24"/>
      <c r="E266" s="25"/>
      <c r="F266" s="26"/>
      <c r="G266" s="26"/>
    </row>
    <row r="267" spans="1:7" x14ac:dyDescent="0.25">
      <c r="A267" s="22"/>
      <c r="B267" s="29"/>
      <c r="C267" s="7"/>
      <c r="D267" s="24"/>
      <c r="E267" s="25"/>
      <c r="F267" s="26"/>
      <c r="G267" s="26"/>
    </row>
    <row r="268" spans="1:7" x14ac:dyDescent="0.25">
      <c r="A268" s="22"/>
      <c r="B268" s="29"/>
      <c r="C268" s="7"/>
      <c r="D268" s="24"/>
      <c r="E268" s="25"/>
      <c r="F268" s="26"/>
      <c r="G268" s="26"/>
    </row>
    <row r="269" spans="1:7" x14ac:dyDescent="0.25">
      <c r="A269" s="22"/>
      <c r="B269" s="29"/>
      <c r="C269" s="7"/>
      <c r="D269" s="24"/>
      <c r="E269" s="25"/>
      <c r="F269" s="26"/>
      <c r="G269" s="26"/>
    </row>
    <row r="270" spans="1:7" x14ac:dyDescent="0.25">
      <c r="A270" s="22"/>
      <c r="B270" s="29"/>
      <c r="C270" s="7"/>
      <c r="D270" s="24"/>
      <c r="E270" s="25"/>
      <c r="F270" s="26"/>
      <c r="G270" s="26"/>
    </row>
    <row r="271" spans="1:7" x14ac:dyDescent="0.25">
      <c r="A271" s="22"/>
      <c r="B271" s="29"/>
      <c r="C271" s="7"/>
      <c r="D271" s="24"/>
      <c r="E271" s="25"/>
      <c r="F271" s="26"/>
      <c r="G271" s="26"/>
    </row>
    <row r="272" spans="1:7" x14ac:dyDescent="0.25">
      <c r="A272" s="22"/>
      <c r="B272" s="29"/>
      <c r="C272" s="7"/>
      <c r="D272" s="24"/>
      <c r="E272" s="25"/>
      <c r="F272" s="26"/>
      <c r="G272" s="26"/>
    </row>
    <row r="273" spans="1:7" x14ac:dyDescent="0.25">
      <c r="A273" s="22"/>
      <c r="B273" s="29"/>
      <c r="C273" s="7"/>
      <c r="D273" s="24"/>
      <c r="E273" s="25"/>
      <c r="F273" s="26"/>
      <c r="G273" s="26"/>
    </row>
    <row r="274" spans="1:7" x14ac:dyDescent="0.25">
      <c r="A274" s="22"/>
      <c r="B274" s="29"/>
      <c r="C274" s="7"/>
      <c r="D274" s="24"/>
      <c r="E274" s="25"/>
      <c r="F274" s="26"/>
      <c r="G274" s="26"/>
    </row>
    <row r="275" spans="1:7" x14ac:dyDescent="0.25">
      <c r="A275" s="22"/>
      <c r="B275" s="29"/>
      <c r="C275" s="7"/>
      <c r="D275" s="24"/>
      <c r="E275" s="25"/>
      <c r="F275" s="26"/>
      <c r="G275" s="26"/>
    </row>
    <row r="276" spans="1:7" x14ac:dyDescent="0.25">
      <c r="A276" s="22"/>
      <c r="B276" s="29"/>
      <c r="C276" s="7"/>
      <c r="D276" s="24"/>
      <c r="E276" s="25"/>
      <c r="F276" s="26"/>
      <c r="G276" s="26"/>
    </row>
    <row r="277" spans="1:7" x14ac:dyDescent="0.25">
      <c r="A277" s="22"/>
      <c r="B277" s="29"/>
      <c r="C277" s="7"/>
      <c r="D277" s="24"/>
      <c r="E277" s="25"/>
      <c r="F277" s="26"/>
      <c r="G277" s="26"/>
    </row>
    <row r="278" spans="1:7" x14ac:dyDescent="0.25">
      <c r="A278" s="22"/>
      <c r="B278" s="29"/>
      <c r="C278" s="7"/>
      <c r="D278" s="24"/>
      <c r="E278" s="25"/>
      <c r="F278" s="26"/>
      <c r="G278" s="26"/>
    </row>
    <row r="279" spans="1:7" x14ac:dyDescent="0.25">
      <c r="A279" s="22"/>
      <c r="B279" s="29"/>
      <c r="C279" s="7"/>
      <c r="D279" s="24"/>
      <c r="E279" s="25"/>
      <c r="F279" s="26"/>
      <c r="G279" s="26"/>
    </row>
    <row r="280" spans="1:7" x14ac:dyDescent="0.25">
      <c r="A280" s="22"/>
      <c r="B280" s="29"/>
      <c r="C280" s="7"/>
      <c r="D280" s="24"/>
      <c r="E280" s="25"/>
      <c r="F280" s="26"/>
      <c r="G280" s="26"/>
    </row>
    <row r="281" spans="1:7" x14ac:dyDescent="0.25">
      <c r="A281" s="22"/>
      <c r="B281" s="29"/>
      <c r="C281" s="7"/>
      <c r="D281" s="24"/>
      <c r="E281" s="25"/>
      <c r="F281" s="26"/>
      <c r="G281" s="26"/>
    </row>
    <row r="282" spans="1:7" x14ac:dyDescent="0.25">
      <c r="A282" s="22"/>
      <c r="B282" s="29"/>
      <c r="C282" s="7"/>
      <c r="D282" s="24"/>
      <c r="E282" s="25"/>
      <c r="F282" s="26"/>
      <c r="G282" s="26"/>
    </row>
    <row r="283" spans="1:7" x14ac:dyDescent="0.25">
      <c r="A283" s="22"/>
      <c r="B283" s="29"/>
      <c r="C283" s="7"/>
      <c r="D283" s="24"/>
      <c r="E283" s="25"/>
      <c r="F283" s="26"/>
      <c r="G283" s="26"/>
    </row>
    <row r="284" spans="1:7" x14ac:dyDescent="0.25">
      <c r="A284" s="22"/>
      <c r="B284" s="29"/>
      <c r="C284" s="7"/>
      <c r="D284" s="24"/>
      <c r="E284" s="25"/>
      <c r="F284" s="26"/>
      <c r="G284" s="26"/>
    </row>
    <row r="285" spans="1:7" x14ac:dyDescent="0.25">
      <c r="A285" s="22"/>
      <c r="B285" s="29"/>
      <c r="C285" s="7"/>
      <c r="D285" s="24"/>
      <c r="E285" s="25"/>
      <c r="F285" s="26"/>
      <c r="G285" s="26"/>
    </row>
    <row r="286" spans="1:7" x14ac:dyDescent="0.25">
      <c r="A286" s="22"/>
      <c r="B286" s="29"/>
      <c r="C286" s="7"/>
      <c r="D286" s="24"/>
      <c r="E286" s="25"/>
      <c r="F286" s="26"/>
      <c r="G286" s="26"/>
    </row>
    <row r="287" spans="1:7" x14ac:dyDescent="0.25">
      <c r="A287" s="22"/>
      <c r="B287" s="29"/>
      <c r="C287" s="7"/>
      <c r="D287" s="24"/>
      <c r="E287" s="25"/>
      <c r="F287" s="26"/>
      <c r="G287" s="26"/>
    </row>
    <row r="288" spans="1:7" x14ac:dyDescent="0.25">
      <c r="A288" s="22"/>
      <c r="B288" s="29"/>
      <c r="C288" s="7"/>
      <c r="D288" s="24"/>
      <c r="E288" s="25"/>
      <c r="F288" s="26"/>
      <c r="G288" s="26"/>
    </row>
    <row r="289" spans="1:7" x14ac:dyDescent="0.25">
      <c r="A289" s="22"/>
      <c r="B289" s="29"/>
      <c r="C289" s="7"/>
      <c r="D289" s="24"/>
      <c r="E289" s="25"/>
      <c r="F289" s="26"/>
      <c r="G289" s="26"/>
    </row>
    <row r="290" spans="1:7" x14ac:dyDescent="0.25">
      <c r="A290" s="22"/>
      <c r="B290" s="29"/>
      <c r="C290" s="7"/>
      <c r="D290" s="24"/>
      <c r="E290" s="25"/>
      <c r="F290" s="26"/>
      <c r="G290" s="26"/>
    </row>
    <row r="291" spans="1:7" x14ac:dyDescent="0.25">
      <c r="A291" s="22"/>
      <c r="B291" s="29"/>
      <c r="C291" s="7"/>
      <c r="D291" s="24"/>
      <c r="E291" s="25"/>
      <c r="F291" s="26"/>
      <c r="G291" s="26"/>
    </row>
    <row r="292" spans="1:7" x14ac:dyDescent="0.25">
      <c r="A292" s="22"/>
      <c r="B292" s="29"/>
      <c r="C292" s="7"/>
      <c r="D292" s="24"/>
      <c r="E292" s="25"/>
      <c r="F292" s="26"/>
      <c r="G292" s="26"/>
    </row>
    <row r="293" spans="1:7" x14ac:dyDescent="0.25">
      <c r="A293" s="22"/>
      <c r="B293" s="29"/>
      <c r="C293" s="7"/>
      <c r="D293" s="24"/>
      <c r="E293" s="25"/>
      <c r="F293" s="26"/>
      <c r="G293" s="26"/>
    </row>
    <row r="294" spans="1:7" x14ac:dyDescent="0.25">
      <c r="A294" s="22"/>
      <c r="B294" s="29"/>
      <c r="C294" s="7"/>
      <c r="D294" s="24"/>
      <c r="E294" s="25"/>
      <c r="F294" s="26"/>
      <c r="G294" s="26"/>
    </row>
    <row r="295" spans="1:7" x14ac:dyDescent="0.25">
      <c r="A295" s="22"/>
      <c r="B295" s="29"/>
      <c r="C295" s="7"/>
      <c r="D295" s="24"/>
      <c r="E295" s="25"/>
      <c r="F295" s="26"/>
      <c r="G295" s="26"/>
    </row>
    <row r="296" spans="1:7" x14ac:dyDescent="0.25">
      <c r="A296" s="22"/>
      <c r="B296" s="29"/>
      <c r="C296" s="7"/>
      <c r="D296" s="24"/>
      <c r="E296" s="25"/>
      <c r="F296" s="26"/>
      <c r="G296" s="26"/>
    </row>
    <row r="297" spans="1:7" x14ac:dyDescent="0.25">
      <c r="A297" s="22"/>
      <c r="B297" s="29"/>
      <c r="C297" s="7"/>
      <c r="D297" s="24"/>
      <c r="E297" s="25"/>
      <c r="F297" s="26"/>
      <c r="G297" s="26"/>
    </row>
    <row r="298" spans="1:7" x14ac:dyDescent="0.25">
      <c r="A298" s="22"/>
      <c r="B298" s="29"/>
      <c r="C298" s="7"/>
      <c r="D298" s="24"/>
      <c r="E298" s="25"/>
      <c r="F298" s="26"/>
      <c r="G298" s="26"/>
    </row>
    <row r="299" spans="1:7" x14ac:dyDescent="0.25">
      <c r="A299" s="22"/>
      <c r="B299" s="29"/>
      <c r="C299" s="7"/>
      <c r="D299" s="24"/>
      <c r="E299" s="25"/>
      <c r="F299" s="26"/>
      <c r="G299" s="26"/>
    </row>
    <row r="300" spans="1:7" x14ac:dyDescent="0.25">
      <c r="A300" s="22"/>
      <c r="B300" s="29"/>
      <c r="C300" s="7"/>
      <c r="D300" s="24"/>
      <c r="E300" s="25"/>
      <c r="F300" s="26"/>
      <c r="G300" s="26"/>
    </row>
    <row r="301" spans="1:7" x14ac:dyDescent="0.25">
      <c r="A301" s="22"/>
      <c r="B301" s="29"/>
      <c r="C301" s="7"/>
      <c r="D301" s="24"/>
      <c r="E301" s="25"/>
      <c r="F301" s="26"/>
      <c r="G301" s="26"/>
    </row>
    <row r="302" spans="1:7" x14ac:dyDescent="0.25">
      <c r="A302" s="22"/>
      <c r="B302" s="29"/>
      <c r="C302" s="7"/>
      <c r="D302" s="24"/>
      <c r="E302" s="25"/>
      <c r="F302" s="26"/>
      <c r="G302" s="26"/>
    </row>
    <row r="303" spans="1:7" x14ac:dyDescent="0.25">
      <c r="A303" s="22"/>
      <c r="B303" s="29"/>
      <c r="C303" s="7"/>
      <c r="D303" s="24"/>
      <c r="E303" s="25"/>
      <c r="F303" s="26"/>
      <c r="G303" s="26"/>
    </row>
    <row r="304" spans="1:7" x14ac:dyDescent="0.25">
      <c r="A304" s="22"/>
      <c r="B304" s="29"/>
      <c r="C304" s="7"/>
      <c r="D304" s="24"/>
      <c r="E304" s="25"/>
      <c r="F304" s="26"/>
      <c r="G304" s="26"/>
    </row>
    <row r="305" spans="1:7" x14ac:dyDescent="0.25">
      <c r="A305" s="22"/>
      <c r="B305" s="29"/>
      <c r="C305" s="7"/>
      <c r="D305" s="24"/>
      <c r="E305" s="25"/>
      <c r="F305" s="26"/>
      <c r="G305" s="26"/>
    </row>
    <row r="306" spans="1:7" x14ac:dyDescent="0.25">
      <c r="A306" s="22"/>
      <c r="B306" s="29"/>
      <c r="C306" s="7"/>
      <c r="D306" s="24"/>
      <c r="E306" s="25"/>
      <c r="F306" s="26"/>
      <c r="G306" s="26"/>
    </row>
    <row r="307" spans="1:7" x14ac:dyDescent="0.25">
      <c r="A307" s="22"/>
      <c r="B307" s="29"/>
      <c r="C307" s="7"/>
      <c r="D307" s="24"/>
      <c r="E307" s="25"/>
      <c r="F307" s="26"/>
      <c r="G307" s="26"/>
    </row>
    <row r="308" spans="1:7" x14ac:dyDescent="0.25">
      <c r="A308" s="22"/>
      <c r="B308" s="29"/>
      <c r="C308" s="7"/>
      <c r="D308" s="24"/>
      <c r="E308" s="25"/>
      <c r="F308" s="26"/>
      <c r="G308" s="26"/>
    </row>
    <row r="309" spans="1:7" x14ac:dyDescent="0.25">
      <c r="A309" s="22"/>
      <c r="B309" s="29"/>
      <c r="C309" s="7"/>
      <c r="D309" s="24"/>
      <c r="E309" s="25"/>
      <c r="F309" s="26"/>
      <c r="G309" s="26"/>
    </row>
    <row r="310" spans="1:7" x14ac:dyDescent="0.25">
      <c r="A310" s="22"/>
      <c r="B310" s="29"/>
      <c r="C310" s="7"/>
      <c r="D310" s="24"/>
      <c r="E310" s="25"/>
      <c r="F310" s="26"/>
      <c r="G310" s="26"/>
    </row>
    <row r="311" spans="1:7" x14ac:dyDescent="0.25">
      <c r="A311" s="22"/>
      <c r="B311" s="29"/>
      <c r="C311" s="7"/>
      <c r="D311" s="24"/>
      <c r="E311" s="25"/>
      <c r="F311" s="26"/>
      <c r="G311" s="26"/>
    </row>
    <row r="312" spans="1:7" x14ac:dyDescent="0.25">
      <c r="A312" s="22"/>
      <c r="B312" s="29"/>
      <c r="C312" s="7"/>
      <c r="D312" s="24"/>
      <c r="E312" s="25"/>
      <c r="F312" s="26"/>
      <c r="G312" s="26"/>
    </row>
    <row r="313" spans="1:7" x14ac:dyDescent="0.25">
      <c r="A313" s="22"/>
      <c r="B313" s="29"/>
      <c r="C313" s="7"/>
      <c r="D313" s="24"/>
      <c r="E313" s="25"/>
      <c r="F313" s="26"/>
      <c r="G313" s="26"/>
    </row>
    <row r="314" spans="1:7" x14ac:dyDescent="0.25">
      <c r="A314" s="22"/>
      <c r="B314" s="29"/>
      <c r="C314" s="7"/>
      <c r="D314" s="24"/>
      <c r="E314" s="25"/>
      <c r="F314" s="26"/>
      <c r="G314" s="26"/>
    </row>
    <row r="315" spans="1:7" x14ac:dyDescent="0.25">
      <c r="A315" s="22"/>
      <c r="B315" s="29"/>
      <c r="C315" s="7"/>
      <c r="D315" s="24"/>
      <c r="E315" s="25"/>
      <c r="F315" s="26"/>
      <c r="G315" s="26"/>
    </row>
    <row r="316" spans="1:7" x14ac:dyDescent="0.25">
      <c r="A316" s="22"/>
      <c r="B316" s="29"/>
      <c r="C316" s="7"/>
      <c r="D316" s="24"/>
      <c r="E316" s="25"/>
      <c r="F316" s="26"/>
      <c r="G316" s="26"/>
    </row>
    <row r="317" spans="1:7" x14ac:dyDescent="0.25">
      <c r="A317" s="22"/>
      <c r="B317" s="29"/>
      <c r="C317" s="7"/>
      <c r="D317" s="24"/>
      <c r="E317" s="25"/>
      <c r="F317" s="26"/>
      <c r="G317" s="26"/>
    </row>
    <row r="318" spans="1:7" x14ac:dyDescent="0.25">
      <c r="A318" s="22"/>
      <c r="B318" s="29"/>
      <c r="C318" s="7"/>
      <c r="D318" s="24"/>
      <c r="E318" s="25"/>
      <c r="F318" s="26"/>
      <c r="G318" s="26"/>
    </row>
    <row r="319" spans="1:7" x14ac:dyDescent="0.25">
      <c r="A319" s="22"/>
      <c r="B319" s="29"/>
      <c r="C319" s="7"/>
      <c r="D319" s="24"/>
      <c r="E319" s="25"/>
      <c r="F319" s="26"/>
      <c r="G319" s="26"/>
    </row>
    <row r="320" spans="1:7" x14ac:dyDescent="0.25">
      <c r="A320" s="22"/>
      <c r="B320" s="29"/>
      <c r="C320" s="7"/>
      <c r="D320" s="24"/>
      <c r="E320" s="25"/>
      <c r="F320" s="26"/>
      <c r="G320" s="26"/>
    </row>
    <row r="321" spans="1:7" x14ac:dyDescent="0.25">
      <c r="A321" s="22"/>
      <c r="B321" s="29"/>
      <c r="C321" s="7"/>
      <c r="D321" s="24"/>
      <c r="E321" s="25"/>
      <c r="F321" s="26"/>
      <c r="G321" s="26"/>
    </row>
    <row r="322" spans="1:7" x14ac:dyDescent="0.25">
      <c r="A322" s="22"/>
      <c r="B322" s="29"/>
      <c r="C322" s="7"/>
      <c r="D322" s="24"/>
      <c r="E322" s="25"/>
      <c r="F322" s="26"/>
      <c r="G322" s="26"/>
    </row>
    <row r="323" spans="1:7" x14ac:dyDescent="0.25">
      <c r="A323" s="22"/>
      <c r="B323" s="29"/>
      <c r="C323" s="7"/>
      <c r="D323" s="24"/>
      <c r="E323" s="25"/>
      <c r="F323" s="26"/>
      <c r="G323" s="26"/>
    </row>
    <row r="324" spans="1:7" x14ac:dyDescent="0.25">
      <c r="A324" s="22"/>
      <c r="B324" s="29"/>
      <c r="C324" s="7"/>
      <c r="D324" s="24"/>
      <c r="E324" s="25"/>
      <c r="F324" s="26"/>
      <c r="G324" s="26"/>
    </row>
    <row r="325" spans="1:7" x14ac:dyDescent="0.25">
      <c r="A325" s="22"/>
      <c r="B325" s="29"/>
      <c r="C325" s="7"/>
      <c r="D325" s="24"/>
      <c r="E325" s="25"/>
      <c r="F325" s="26"/>
      <c r="G325" s="26"/>
    </row>
    <row r="326" spans="1:7" x14ac:dyDescent="0.25">
      <c r="A326" s="22"/>
      <c r="B326" s="29"/>
      <c r="C326" s="7"/>
      <c r="D326" s="24"/>
      <c r="E326" s="25"/>
      <c r="F326" s="26"/>
      <c r="G326" s="26"/>
    </row>
    <row r="327" spans="1:7" x14ac:dyDescent="0.25">
      <c r="A327" s="22"/>
      <c r="B327" s="29"/>
      <c r="C327" s="7"/>
      <c r="D327" s="24"/>
      <c r="E327" s="25"/>
      <c r="F327" s="26"/>
      <c r="G327" s="26"/>
    </row>
    <row r="328" spans="1:7" x14ac:dyDescent="0.25">
      <c r="A328" s="22"/>
      <c r="B328" s="29"/>
      <c r="C328" s="7"/>
      <c r="D328" s="24"/>
      <c r="E328" s="25"/>
      <c r="F328" s="26"/>
      <c r="G328" s="26"/>
    </row>
    <row r="329" spans="1:7" x14ac:dyDescent="0.25">
      <c r="A329" s="22"/>
      <c r="B329" s="29"/>
      <c r="C329" s="7"/>
      <c r="D329" s="24"/>
      <c r="E329" s="25"/>
      <c r="F329" s="26"/>
      <c r="G329" s="26"/>
    </row>
    <row r="330" spans="1:7" x14ac:dyDescent="0.25">
      <c r="A330" s="22"/>
      <c r="B330" s="29"/>
      <c r="C330" s="7"/>
      <c r="D330" s="24"/>
      <c r="E330" s="25"/>
      <c r="F330" s="26"/>
      <c r="G330" s="26"/>
    </row>
    <row r="331" spans="1:7" x14ac:dyDescent="0.25">
      <c r="A331" s="22"/>
      <c r="B331" s="29"/>
      <c r="C331" s="7"/>
      <c r="D331" s="24"/>
      <c r="E331" s="25"/>
      <c r="F331" s="26"/>
      <c r="G331" s="26"/>
    </row>
    <row r="332" spans="1:7" x14ac:dyDescent="0.25">
      <c r="A332" s="22"/>
      <c r="B332" s="29"/>
      <c r="C332" s="7"/>
      <c r="D332" s="24"/>
      <c r="E332" s="25"/>
      <c r="F332" s="26"/>
      <c r="G332" s="26"/>
    </row>
    <row r="333" spans="1:7" x14ac:dyDescent="0.25">
      <c r="A333" s="22"/>
      <c r="B333" s="29"/>
      <c r="C333" s="7"/>
      <c r="D333" s="24"/>
      <c r="E333" s="25"/>
      <c r="F333" s="26"/>
      <c r="G333" s="26"/>
    </row>
    <row r="334" spans="1:7" x14ac:dyDescent="0.25">
      <c r="A334" s="22"/>
      <c r="B334" s="29"/>
      <c r="C334" s="7"/>
      <c r="D334" s="24"/>
      <c r="E334" s="25"/>
      <c r="F334" s="26"/>
      <c r="G334" s="26"/>
    </row>
    <row r="335" spans="1:7" x14ac:dyDescent="0.25">
      <c r="A335" s="22"/>
      <c r="B335" s="29"/>
      <c r="C335" s="7"/>
      <c r="D335" s="24"/>
      <c r="E335" s="25"/>
      <c r="F335" s="26"/>
      <c r="G335" s="26"/>
    </row>
    <row r="336" spans="1:7" x14ac:dyDescent="0.25">
      <c r="A336" s="22"/>
      <c r="B336" s="29"/>
      <c r="C336" s="7"/>
      <c r="D336" s="24"/>
      <c r="E336" s="25"/>
      <c r="F336" s="26"/>
      <c r="G336" s="26"/>
    </row>
    <row r="337" spans="1:7" x14ac:dyDescent="0.25">
      <c r="A337" s="22"/>
      <c r="B337" s="29"/>
      <c r="C337" s="7"/>
      <c r="D337" s="24"/>
      <c r="E337" s="25"/>
      <c r="F337" s="26"/>
      <c r="G337" s="26"/>
    </row>
    <row r="338" spans="1:7" x14ac:dyDescent="0.25">
      <c r="A338" s="22"/>
      <c r="B338" s="29"/>
      <c r="C338" s="7"/>
      <c r="D338" s="24"/>
      <c r="E338" s="25"/>
      <c r="F338" s="26"/>
      <c r="G338" s="26"/>
    </row>
    <row r="339" spans="1:7" x14ac:dyDescent="0.25">
      <c r="A339" s="22"/>
      <c r="B339" s="29"/>
      <c r="C339" s="7"/>
      <c r="D339" s="24"/>
      <c r="E339" s="25"/>
      <c r="F339" s="26"/>
      <c r="G339" s="26"/>
    </row>
    <row r="340" spans="1:7" x14ac:dyDescent="0.25">
      <c r="A340" s="22"/>
      <c r="B340" s="29"/>
      <c r="C340" s="7"/>
      <c r="D340" s="24"/>
      <c r="E340" s="25"/>
      <c r="F340" s="26"/>
      <c r="G340" s="26"/>
    </row>
    <row r="341" spans="1:7" x14ac:dyDescent="0.25">
      <c r="A341" s="22"/>
      <c r="B341" s="29"/>
      <c r="C341" s="7"/>
      <c r="D341" s="24"/>
      <c r="E341" s="25"/>
      <c r="F341" s="26"/>
      <c r="G341" s="26"/>
    </row>
    <row r="342" spans="1:7" x14ac:dyDescent="0.25">
      <c r="A342" s="22"/>
      <c r="B342" s="29"/>
      <c r="C342" s="7"/>
      <c r="D342" s="24"/>
      <c r="E342" s="25"/>
      <c r="F342" s="26"/>
      <c r="G342" s="26"/>
    </row>
    <row r="343" spans="1:7" x14ac:dyDescent="0.25">
      <c r="A343" s="22"/>
      <c r="B343" s="29"/>
      <c r="C343" s="7"/>
      <c r="D343" s="24"/>
      <c r="E343" s="25"/>
      <c r="F343" s="26"/>
      <c r="G343" s="26"/>
    </row>
    <row r="344" spans="1:7" x14ac:dyDescent="0.25">
      <c r="A344" s="22"/>
      <c r="B344" s="29"/>
      <c r="C344" s="7"/>
      <c r="D344" s="24"/>
      <c r="E344" s="25"/>
      <c r="F344" s="26"/>
      <c r="G344" s="26"/>
    </row>
    <row r="345" spans="1:7" x14ac:dyDescent="0.25">
      <c r="A345" s="22"/>
      <c r="B345" s="29"/>
      <c r="C345" s="7"/>
      <c r="D345" s="24"/>
      <c r="E345" s="25"/>
      <c r="F345" s="26"/>
      <c r="G345" s="26"/>
    </row>
    <row r="346" spans="1:7" x14ac:dyDescent="0.25">
      <c r="A346" s="22"/>
      <c r="B346" s="29"/>
      <c r="C346" s="7"/>
      <c r="D346" s="24"/>
      <c r="E346" s="25"/>
      <c r="F346" s="26"/>
      <c r="G346" s="26"/>
    </row>
    <row r="347" spans="1:7" x14ac:dyDescent="0.25">
      <c r="A347" s="22"/>
      <c r="B347" s="29"/>
      <c r="C347" s="7"/>
      <c r="D347" s="24"/>
      <c r="E347" s="25"/>
      <c r="F347" s="26"/>
      <c r="G347" s="26"/>
    </row>
    <row r="348" spans="1:7" x14ac:dyDescent="0.25">
      <c r="A348" s="22"/>
      <c r="B348" s="29"/>
      <c r="C348" s="7"/>
      <c r="D348" s="24"/>
      <c r="E348" s="25"/>
      <c r="F348" s="26"/>
      <c r="G348" s="26"/>
    </row>
    <row r="349" spans="1:7" x14ac:dyDescent="0.25">
      <c r="A349" s="22"/>
      <c r="B349" s="29"/>
      <c r="C349" s="7"/>
      <c r="D349" s="24"/>
      <c r="E349" s="25"/>
      <c r="F349" s="26"/>
      <c r="G349" s="26"/>
    </row>
    <row r="350" spans="1:7" x14ac:dyDescent="0.25">
      <c r="A350" s="22"/>
      <c r="B350" s="29"/>
      <c r="C350" s="7"/>
      <c r="D350" s="24"/>
      <c r="E350" s="25"/>
      <c r="F350" s="26"/>
      <c r="G350" s="26"/>
    </row>
    <row r="351" spans="1:7" x14ac:dyDescent="0.25">
      <c r="A351" s="22"/>
      <c r="B351" s="29"/>
      <c r="C351" s="7"/>
      <c r="D351" s="24"/>
      <c r="E351" s="25"/>
      <c r="F351" s="26"/>
      <c r="G351" s="26"/>
    </row>
    <row r="352" spans="1:7" x14ac:dyDescent="0.25">
      <c r="A352" s="22"/>
      <c r="B352" s="29"/>
      <c r="C352" s="7"/>
      <c r="D352" s="24"/>
      <c r="E352" s="25"/>
      <c r="F352" s="26"/>
      <c r="G352" s="26"/>
    </row>
    <row r="353" spans="1:7" x14ac:dyDescent="0.25">
      <c r="A353" s="22"/>
      <c r="B353" s="29"/>
      <c r="C353" s="7"/>
      <c r="D353" s="24"/>
      <c r="E353" s="25"/>
      <c r="F353" s="26"/>
      <c r="G353" s="26"/>
    </row>
    <row r="354" spans="1:7" x14ac:dyDescent="0.25">
      <c r="A354" s="22"/>
      <c r="B354" s="29"/>
      <c r="C354" s="7"/>
      <c r="D354" s="24"/>
      <c r="E354" s="25"/>
      <c r="F354" s="26"/>
      <c r="G354" s="26"/>
    </row>
    <row r="355" spans="1:7" x14ac:dyDescent="0.25">
      <c r="A355" s="22"/>
      <c r="B355" s="29"/>
      <c r="C355" s="7"/>
      <c r="D355" s="24"/>
      <c r="E355" s="25"/>
      <c r="F355" s="26"/>
      <c r="G355" s="26"/>
    </row>
    <row r="356" spans="1:7" x14ac:dyDescent="0.25">
      <c r="A356" s="22"/>
      <c r="B356" s="29"/>
      <c r="C356" s="7"/>
      <c r="D356" s="24"/>
      <c r="E356" s="25"/>
      <c r="F356" s="26"/>
      <c r="G356" s="26"/>
    </row>
    <row r="357" spans="1:7" x14ac:dyDescent="0.25">
      <c r="A357" s="22"/>
      <c r="B357" s="29"/>
      <c r="C357" s="7"/>
      <c r="D357" s="24"/>
      <c r="E357" s="25"/>
      <c r="F357" s="26"/>
      <c r="G357" s="26"/>
    </row>
    <row r="358" spans="1:7" x14ac:dyDescent="0.25">
      <c r="A358" s="22"/>
      <c r="B358" s="29"/>
      <c r="C358" s="7"/>
      <c r="D358" s="24"/>
      <c r="E358" s="25"/>
      <c r="F358" s="26"/>
      <c r="G358" s="26"/>
    </row>
    <row r="359" spans="1:7" x14ac:dyDescent="0.25">
      <c r="A359" s="22"/>
      <c r="B359" s="29"/>
      <c r="C359" s="7"/>
      <c r="D359" s="24"/>
      <c r="E359" s="25"/>
      <c r="F359" s="26"/>
      <c r="G359" s="26"/>
    </row>
    <row r="360" spans="1:7" x14ac:dyDescent="0.25">
      <c r="A360" s="22"/>
      <c r="B360" s="29"/>
      <c r="C360" s="7"/>
      <c r="D360" s="24"/>
      <c r="E360" s="25"/>
      <c r="F360" s="26"/>
      <c r="G360" s="26"/>
    </row>
    <row r="361" spans="1:7" x14ac:dyDescent="0.25">
      <c r="A361" s="22"/>
      <c r="B361" s="29"/>
      <c r="C361" s="7"/>
      <c r="D361" s="24"/>
      <c r="E361" s="25"/>
      <c r="F361" s="26"/>
      <c r="G361" s="26"/>
    </row>
    <row r="362" spans="1:7" x14ac:dyDescent="0.25">
      <c r="A362" s="22"/>
      <c r="B362" s="29"/>
      <c r="C362" s="7"/>
      <c r="D362" s="24"/>
      <c r="E362" s="25"/>
      <c r="F362" s="26"/>
      <c r="G362" s="26"/>
    </row>
    <row r="363" spans="1:7" x14ac:dyDescent="0.25">
      <c r="A363" s="22"/>
      <c r="B363" s="29"/>
      <c r="C363" s="7"/>
      <c r="D363" s="24"/>
      <c r="E363" s="25"/>
      <c r="F363" s="26"/>
      <c r="G363" s="26"/>
    </row>
    <row r="364" spans="1:7" x14ac:dyDescent="0.25">
      <c r="A364" s="22"/>
      <c r="B364" s="29"/>
      <c r="C364" s="7"/>
      <c r="D364" s="24"/>
      <c r="E364" s="25"/>
      <c r="F364" s="26"/>
      <c r="G364" s="26"/>
    </row>
    <row r="365" spans="1:7" x14ac:dyDescent="0.25">
      <c r="A365" s="22"/>
      <c r="B365" s="29"/>
      <c r="C365" s="7"/>
      <c r="D365" s="24"/>
      <c r="E365" s="25"/>
      <c r="F365" s="26"/>
      <c r="G365" s="26"/>
    </row>
    <row r="366" spans="1:7" x14ac:dyDescent="0.25">
      <c r="A366" s="22"/>
      <c r="B366" s="29"/>
      <c r="C366" s="7"/>
      <c r="D366" s="24"/>
      <c r="E366" s="25"/>
      <c r="F366" s="26"/>
      <c r="G366" s="26"/>
    </row>
    <row r="367" spans="1:7" x14ac:dyDescent="0.25">
      <c r="A367" s="22"/>
      <c r="B367" s="29"/>
      <c r="C367" s="7"/>
      <c r="D367" s="24"/>
      <c r="E367" s="25"/>
      <c r="F367" s="26"/>
      <c r="G367" s="26"/>
    </row>
    <row r="368" spans="1:7" x14ac:dyDescent="0.25">
      <c r="A368" s="22"/>
      <c r="B368" s="29"/>
      <c r="C368" s="7"/>
      <c r="D368" s="24"/>
      <c r="E368" s="25"/>
      <c r="F368" s="26"/>
      <c r="G368" s="26"/>
    </row>
    <row r="369" spans="1:7" x14ac:dyDescent="0.25">
      <c r="A369" s="22"/>
      <c r="B369" s="29"/>
      <c r="C369" s="7"/>
      <c r="D369" s="24"/>
      <c r="E369" s="25"/>
      <c r="F369" s="26"/>
      <c r="G369" s="26"/>
    </row>
    <row r="370" spans="1:7" x14ac:dyDescent="0.25">
      <c r="A370" s="22"/>
      <c r="B370" s="29"/>
      <c r="C370" s="7"/>
      <c r="D370" s="24"/>
      <c r="E370" s="25"/>
      <c r="F370" s="26"/>
      <c r="G370" s="26"/>
    </row>
    <row r="371" spans="1:7" x14ac:dyDescent="0.25">
      <c r="A371" s="22"/>
      <c r="B371" s="29"/>
      <c r="C371" s="7"/>
      <c r="D371" s="24"/>
      <c r="E371" s="25"/>
      <c r="F371" s="26"/>
      <c r="G371" s="26"/>
    </row>
    <row r="372" spans="1:7" x14ac:dyDescent="0.25">
      <c r="A372" s="22"/>
      <c r="B372" s="29"/>
      <c r="C372" s="7"/>
      <c r="D372" s="24"/>
      <c r="E372" s="25"/>
      <c r="F372" s="26"/>
      <c r="G372" s="26"/>
    </row>
    <row r="373" spans="1:7" x14ac:dyDescent="0.25">
      <c r="A373" s="22"/>
      <c r="B373" s="29"/>
      <c r="C373" s="7"/>
      <c r="D373" s="24"/>
      <c r="E373" s="25"/>
      <c r="F373" s="26"/>
      <c r="G373" s="26"/>
    </row>
    <row r="374" spans="1:7" x14ac:dyDescent="0.25">
      <c r="A374" s="22"/>
      <c r="B374" s="29"/>
      <c r="C374" s="7"/>
      <c r="D374" s="24"/>
      <c r="E374" s="25"/>
      <c r="F374" s="26"/>
      <c r="G374" s="26"/>
    </row>
    <row r="375" spans="1:7" x14ac:dyDescent="0.25">
      <c r="A375" s="22"/>
      <c r="B375" s="29"/>
      <c r="C375" s="7"/>
      <c r="D375" s="24"/>
      <c r="E375" s="25"/>
      <c r="F375" s="26"/>
      <c r="G375" s="26"/>
    </row>
    <row r="376" spans="1:7" x14ac:dyDescent="0.25">
      <c r="A376" s="22"/>
      <c r="B376" s="29"/>
      <c r="C376" s="7"/>
      <c r="D376" s="24"/>
      <c r="E376" s="25"/>
      <c r="F376" s="26"/>
      <c r="G376" s="26"/>
    </row>
    <row r="377" spans="1:7" x14ac:dyDescent="0.25">
      <c r="A377" s="22"/>
      <c r="B377" s="29"/>
      <c r="C377" s="7"/>
      <c r="D377" s="24"/>
      <c r="E377" s="25"/>
      <c r="F377" s="26"/>
      <c r="G377" s="26"/>
    </row>
    <row r="378" spans="1:7" x14ac:dyDescent="0.25">
      <c r="A378" s="22"/>
      <c r="B378" s="29"/>
      <c r="C378" s="7"/>
      <c r="D378" s="24"/>
      <c r="E378" s="25"/>
      <c r="F378" s="26"/>
      <c r="G378" s="26"/>
    </row>
    <row r="379" spans="1:7" x14ac:dyDescent="0.25">
      <c r="A379" s="22"/>
      <c r="B379" s="29"/>
      <c r="C379" s="7"/>
      <c r="D379" s="24"/>
      <c r="E379" s="25"/>
      <c r="F379" s="26"/>
      <c r="G379" s="26"/>
    </row>
    <row r="380" spans="1:7" x14ac:dyDescent="0.25">
      <c r="A380" s="22"/>
      <c r="B380" s="29"/>
      <c r="C380" s="7"/>
      <c r="D380" s="24"/>
      <c r="E380" s="25"/>
      <c r="F380" s="26"/>
      <c r="G380" s="26"/>
    </row>
    <row r="381" spans="1:7" x14ac:dyDescent="0.25">
      <c r="A381" s="22"/>
      <c r="B381" s="29"/>
      <c r="C381" s="7"/>
      <c r="D381" s="24"/>
      <c r="E381" s="25"/>
      <c r="F381" s="26"/>
      <c r="G381" s="26"/>
    </row>
    <row r="382" spans="1:7" x14ac:dyDescent="0.25">
      <c r="A382" s="22"/>
      <c r="B382" s="29"/>
      <c r="C382" s="7"/>
      <c r="D382" s="24"/>
      <c r="E382" s="25"/>
      <c r="F382" s="26"/>
      <c r="G382" s="26"/>
    </row>
    <row r="383" spans="1:7" x14ac:dyDescent="0.25">
      <c r="A383" s="22"/>
      <c r="B383" s="29"/>
      <c r="C383" s="7"/>
      <c r="D383" s="24"/>
      <c r="E383" s="25"/>
      <c r="F383" s="26"/>
      <c r="G383" s="26"/>
    </row>
    <row r="384" spans="1:7" x14ac:dyDescent="0.25">
      <c r="A384" s="22"/>
      <c r="B384" s="29"/>
      <c r="C384" s="7"/>
      <c r="D384" s="24"/>
      <c r="E384" s="25"/>
      <c r="F384" s="26"/>
      <c r="G384" s="26"/>
    </row>
    <row r="385" spans="1:7" x14ac:dyDescent="0.25">
      <c r="A385" s="22"/>
      <c r="B385" s="29"/>
      <c r="C385" s="7"/>
      <c r="D385" s="24"/>
      <c r="E385" s="25"/>
      <c r="F385" s="26"/>
      <c r="G385" s="26"/>
    </row>
    <row r="386" spans="1:7" x14ac:dyDescent="0.25">
      <c r="A386" s="22"/>
      <c r="B386" s="29"/>
      <c r="C386" s="7"/>
      <c r="D386" s="24"/>
      <c r="E386" s="25"/>
      <c r="F386" s="26"/>
      <c r="G386" s="26"/>
    </row>
    <row r="387" spans="1:7" x14ac:dyDescent="0.25">
      <c r="A387" s="22"/>
      <c r="B387" s="29"/>
      <c r="C387" s="7"/>
      <c r="D387" s="24"/>
      <c r="E387" s="25"/>
      <c r="F387" s="26"/>
      <c r="G387" s="26"/>
    </row>
    <row r="388" spans="1:7" x14ac:dyDescent="0.25">
      <c r="A388" s="22"/>
      <c r="B388" s="29"/>
      <c r="C388" s="7"/>
      <c r="D388" s="24"/>
      <c r="E388" s="25"/>
      <c r="F388" s="26"/>
      <c r="G388" s="26"/>
    </row>
    <row r="389" spans="1:7" x14ac:dyDescent="0.25">
      <c r="A389" s="22"/>
      <c r="B389" s="29"/>
      <c r="C389" s="7"/>
      <c r="D389" s="24"/>
      <c r="E389" s="25"/>
      <c r="F389" s="26"/>
      <c r="G389" s="26"/>
    </row>
    <row r="390" spans="1:7" x14ac:dyDescent="0.25">
      <c r="A390" s="22"/>
      <c r="B390" s="29"/>
      <c r="C390" s="7"/>
      <c r="D390" s="24"/>
      <c r="E390" s="25"/>
      <c r="F390" s="26"/>
      <c r="G390" s="26"/>
    </row>
    <row r="391" spans="1:7" x14ac:dyDescent="0.25">
      <c r="A391" s="22"/>
      <c r="B391" s="29"/>
      <c r="C391" s="7"/>
      <c r="D391" s="24"/>
      <c r="E391" s="25"/>
      <c r="F391" s="26"/>
      <c r="G391" s="26"/>
    </row>
    <row r="392" spans="1:7" x14ac:dyDescent="0.25">
      <c r="A392" s="22"/>
      <c r="B392" s="29"/>
      <c r="C392" s="7"/>
      <c r="D392" s="24"/>
      <c r="E392" s="25"/>
      <c r="F392" s="26"/>
      <c r="G392" s="26"/>
    </row>
    <row r="393" spans="1:7" x14ac:dyDescent="0.25">
      <c r="A393" s="22"/>
      <c r="B393" s="29"/>
      <c r="C393" s="7"/>
      <c r="D393" s="24"/>
      <c r="E393" s="25"/>
      <c r="F393" s="26"/>
      <c r="G393" s="26"/>
    </row>
    <row r="394" spans="1:7" x14ac:dyDescent="0.25">
      <c r="A394" s="22"/>
      <c r="B394" s="29"/>
      <c r="C394" s="7"/>
      <c r="D394" s="24"/>
      <c r="E394" s="25"/>
      <c r="F394" s="26"/>
      <c r="G394" s="26"/>
    </row>
    <row r="395" spans="1:7" x14ac:dyDescent="0.25">
      <c r="A395" s="22"/>
      <c r="B395" s="29"/>
      <c r="C395" s="7"/>
      <c r="D395" s="24"/>
      <c r="E395" s="25"/>
      <c r="F395" s="26"/>
      <c r="G395" s="26"/>
    </row>
    <row r="396" spans="1:7" x14ac:dyDescent="0.25">
      <c r="A396" s="22"/>
      <c r="B396" s="29"/>
      <c r="C396" s="7"/>
      <c r="D396" s="24"/>
      <c r="E396" s="25"/>
      <c r="F396" s="26"/>
      <c r="G396" s="26"/>
    </row>
    <row r="397" spans="1:7" x14ac:dyDescent="0.25">
      <c r="A397" s="22"/>
      <c r="B397" s="29"/>
      <c r="C397" s="7"/>
      <c r="D397" s="24"/>
      <c r="E397" s="25"/>
      <c r="F397" s="26"/>
      <c r="G397" s="26"/>
    </row>
    <row r="398" spans="1:7" x14ac:dyDescent="0.25">
      <c r="A398" s="22"/>
      <c r="B398" s="29"/>
      <c r="C398" s="7"/>
      <c r="D398" s="24"/>
      <c r="E398" s="25"/>
      <c r="F398" s="26"/>
      <c r="G398" s="26"/>
    </row>
    <row r="399" spans="1:7" x14ac:dyDescent="0.25">
      <c r="A399" s="22"/>
      <c r="B399" s="29"/>
      <c r="C399" s="7"/>
      <c r="D399" s="24"/>
      <c r="E399" s="25"/>
      <c r="F399" s="26"/>
      <c r="G399" s="26"/>
    </row>
    <row r="400" spans="1:7" x14ac:dyDescent="0.25">
      <c r="A400" s="22"/>
      <c r="B400" s="29"/>
      <c r="C400" s="7"/>
      <c r="D400" s="24"/>
      <c r="E400" s="25"/>
      <c r="F400" s="26"/>
      <c r="G400" s="26"/>
    </row>
    <row r="401" spans="1:7" x14ac:dyDescent="0.25">
      <c r="A401" s="22"/>
      <c r="B401" s="29"/>
      <c r="C401" s="7"/>
      <c r="D401" s="24"/>
      <c r="E401" s="25"/>
      <c r="F401" s="26"/>
      <c r="G401" s="26"/>
    </row>
    <row r="402" spans="1:7" x14ac:dyDescent="0.25">
      <c r="A402" s="22"/>
      <c r="B402" s="29"/>
      <c r="C402" s="7"/>
      <c r="D402" s="24"/>
      <c r="E402" s="25"/>
      <c r="F402" s="26"/>
      <c r="G402" s="26"/>
    </row>
    <row r="403" spans="1:7" x14ac:dyDescent="0.25">
      <c r="A403" s="22"/>
      <c r="B403" s="29"/>
      <c r="C403" s="7"/>
      <c r="D403" s="24"/>
      <c r="E403" s="25"/>
      <c r="F403" s="26"/>
      <c r="G403" s="26"/>
    </row>
    <row r="404" spans="1:7" x14ac:dyDescent="0.25">
      <c r="A404" s="22"/>
      <c r="B404" s="29"/>
      <c r="C404" s="7"/>
      <c r="D404" s="24"/>
      <c r="E404" s="25"/>
      <c r="F404" s="26"/>
      <c r="G404" s="26"/>
    </row>
    <row r="405" spans="1:7" x14ac:dyDescent="0.25">
      <c r="A405" s="22"/>
      <c r="B405" s="29"/>
      <c r="C405" s="7"/>
      <c r="D405" s="24"/>
      <c r="E405" s="25"/>
      <c r="F405" s="26"/>
      <c r="G405" s="26"/>
    </row>
    <row r="406" spans="1:7" x14ac:dyDescent="0.25">
      <c r="A406" s="22"/>
      <c r="B406" s="29"/>
      <c r="C406" s="7"/>
      <c r="D406" s="24"/>
      <c r="E406" s="25"/>
      <c r="F406" s="26"/>
      <c r="G406" s="26"/>
    </row>
    <row r="407" spans="1:7" x14ac:dyDescent="0.25">
      <c r="A407" s="22"/>
      <c r="B407" s="29"/>
      <c r="C407" s="7"/>
      <c r="D407" s="24"/>
      <c r="E407" s="25"/>
      <c r="F407" s="26"/>
      <c r="G407" s="26"/>
    </row>
    <row r="408" spans="1:7" x14ac:dyDescent="0.25">
      <c r="A408" s="22"/>
      <c r="B408" s="29"/>
      <c r="C408" s="7"/>
      <c r="D408" s="24"/>
      <c r="E408" s="25"/>
      <c r="F408" s="26"/>
      <c r="G408" s="26"/>
    </row>
    <row r="409" spans="1:7" x14ac:dyDescent="0.25">
      <c r="A409" s="22"/>
      <c r="B409" s="29"/>
      <c r="C409" s="7"/>
      <c r="D409" s="24"/>
      <c r="E409" s="25"/>
      <c r="F409" s="26"/>
      <c r="G409" s="26"/>
    </row>
    <row r="410" spans="1:7" x14ac:dyDescent="0.25">
      <c r="A410" s="22"/>
      <c r="B410" s="29"/>
      <c r="C410" s="7"/>
      <c r="D410" s="24"/>
      <c r="E410" s="25"/>
      <c r="F410" s="26"/>
      <c r="G410" s="26"/>
    </row>
    <row r="411" spans="1:7" x14ac:dyDescent="0.25">
      <c r="A411" s="22"/>
      <c r="B411" s="29"/>
      <c r="C411" s="7"/>
      <c r="D411" s="24"/>
      <c r="E411" s="25"/>
      <c r="F411" s="26"/>
      <c r="G411" s="26"/>
    </row>
    <row r="412" spans="1:7" x14ac:dyDescent="0.25">
      <c r="A412" s="22"/>
      <c r="B412" s="29"/>
      <c r="C412" s="7"/>
      <c r="D412" s="24"/>
      <c r="E412" s="25"/>
      <c r="F412" s="26"/>
      <c r="G412" s="26"/>
    </row>
    <row r="413" spans="1:7" x14ac:dyDescent="0.25">
      <c r="A413" s="22"/>
      <c r="B413" s="29"/>
      <c r="C413" s="7"/>
      <c r="D413" s="24"/>
      <c r="E413" s="25"/>
      <c r="F413" s="26"/>
      <c r="G413" s="26"/>
    </row>
    <row r="414" spans="1:7" x14ac:dyDescent="0.25">
      <c r="A414" s="22"/>
      <c r="B414" s="29"/>
      <c r="C414" s="7"/>
      <c r="D414" s="24"/>
      <c r="E414" s="25"/>
      <c r="F414" s="26"/>
      <c r="G414" s="26"/>
    </row>
    <row r="415" spans="1:7" x14ac:dyDescent="0.25">
      <c r="A415" s="22"/>
      <c r="B415" s="29"/>
      <c r="C415" s="7"/>
      <c r="D415" s="24"/>
      <c r="E415" s="25"/>
      <c r="F415" s="26"/>
      <c r="G415" s="26"/>
    </row>
    <row r="416" spans="1:7" x14ac:dyDescent="0.25">
      <c r="A416" s="22"/>
      <c r="B416" s="29"/>
      <c r="C416" s="7"/>
      <c r="D416" s="24"/>
      <c r="E416" s="25"/>
      <c r="F416" s="26"/>
      <c r="G416" s="26"/>
    </row>
    <row r="417" spans="1:7" x14ac:dyDescent="0.25">
      <c r="A417" s="22"/>
      <c r="B417" s="29"/>
      <c r="C417" s="7"/>
      <c r="D417" s="24"/>
      <c r="E417" s="25"/>
      <c r="F417" s="26"/>
      <c r="G417" s="26"/>
    </row>
    <row r="418" spans="1:7" x14ac:dyDescent="0.25">
      <c r="A418" s="22"/>
      <c r="B418" s="29"/>
      <c r="C418" s="7"/>
      <c r="D418" s="24"/>
      <c r="E418" s="25"/>
      <c r="F418" s="26"/>
      <c r="G418" s="26"/>
    </row>
    <row r="419" spans="1:7" x14ac:dyDescent="0.25">
      <c r="A419" s="22"/>
      <c r="B419" s="29"/>
      <c r="C419" s="7"/>
      <c r="D419" s="24"/>
      <c r="E419" s="25"/>
      <c r="F419" s="26"/>
      <c r="G419" s="26"/>
    </row>
    <row r="420" spans="1:7" x14ac:dyDescent="0.25">
      <c r="A420" s="22"/>
      <c r="B420" s="29"/>
      <c r="C420" s="7"/>
      <c r="D420" s="24"/>
      <c r="E420" s="25"/>
      <c r="F420" s="26"/>
      <c r="G420" s="26"/>
    </row>
    <row r="421" spans="1:7" x14ac:dyDescent="0.25">
      <c r="A421" s="22"/>
      <c r="B421" s="29"/>
      <c r="C421" s="7"/>
      <c r="D421" s="24"/>
      <c r="E421" s="25"/>
      <c r="F421" s="26"/>
      <c r="G421" s="26"/>
    </row>
    <row r="422" spans="1:7" x14ac:dyDescent="0.25">
      <c r="A422" s="22"/>
      <c r="B422" s="29"/>
      <c r="C422" s="7"/>
      <c r="D422" s="24"/>
      <c r="E422" s="25"/>
      <c r="F422" s="26"/>
      <c r="G422" s="26"/>
    </row>
    <row r="423" spans="1:7" x14ac:dyDescent="0.25">
      <c r="A423" s="22"/>
      <c r="B423" s="29"/>
      <c r="C423" s="7"/>
      <c r="D423" s="24"/>
      <c r="E423" s="25"/>
      <c r="F423" s="26"/>
      <c r="G423" s="26"/>
    </row>
    <row r="424" spans="1:7" x14ac:dyDescent="0.25">
      <c r="A424" s="22"/>
      <c r="B424" s="29"/>
      <c r="C424" s="7"/>
      <c r="D424" s="24"/>
      <c r="E424" s="25"/>
      <c r="F424" s="26"/>
      <c r="G424" s="26"/>
    </row>
    <row r="425" spans="1:7" x14ac:dyDescent="0.25">
      <c r="A425" s="22"/>
      <c r="B425" s="29"/>
      <c r="C425" s="7"/>
      <c r="D425" s="24"/>
      <c r="E425" s="25"/>
      <c r="F425" s="26"/>
      <c r="G425" s="26"/>
    </row>
    <row r="426" spans="1:7" x14ac:dyDescent="0.25">
      <c r="A426" s="22"/>
      <c r="B426" s="29"/>
      <c r="C426" s="7"/>
      <c r="D426" s="24"/>
      <c r="E426" s="25"/>
      <c r="F426" s="26"/>
      <c r="G426" s="26"/>
    </row>
    <row r="427" spans="1:7" x14ac:dyDescent="0.25">
      <c r="A427" s="22"/>
      <c r="B427" s="29"/>
      <c r="C427" s="7"/>
      <c r="D427" s="24"/>
      <c r="E427" s="25"/>
      <c r="F427" s="26"/>
      <c r="G427" s="26"/>
    </row>
    <row r="428" spans="1:7" x14ac:dyDescent="0.25">
      <c r="A428" s="22"/>
      <c r="B428" s="29"/>
      <c r="C428" s="7"/>
      <c r="D428" s="24"/>
      <c r="E428" s="25"/>
      <c r="F428" s="26"/>
      <c r="G428" s="26"/>
    </row>
    <row r="429" spans="1:7" x14ac:dyDescent="0.25">
      <c r="A429" s="22"/>
      <c r="B429" s="29"/>
      <c r="C429" s="7"/>
      <c r="D429" s="24"/>
      <c r="E429" s="25"/>
      <c r="F429" s="26"/>
      <c r="G429" s="26"/>
    </row>
    <row r="430" spans="1:7" x14ac:dyDescent="0.25">
      <c r="A430" s="22"/>
      <c r="B430" s="29"/>
      <c r="C430" s="7"/>
      <c r="D430" s="24"/>
      <c r="E430" s="25"/>
      <c r="F430" s="26"/>
      <c r="G430" s="26"/>
    </row>
    <row r="431" spans="1:7" x14ac:dyDescent="0.25">
      <c r="A431" s="22"/>
      <c r="B431" s="29"/>
      <c r="C431" s="7"/>
      <c r="D431" s="24"/>
      <c r="E431" s="25"/>
      <c r="F431" s="26"/>
      <c r="G431" s="26"/>
    </row>
    <row r="432" spans="1:7" x14ac:dyDescent="0.25">
      <c r="A432" s="22"/>
      <c r="B432" s="29"/>
      <c r="C432" s="7"/>
      <c r="D432" s="24"/>
      <c r="E432" s="25"/>
      <c r="F432" s="26"/>
      <c r="G432" s="26"/>
    </row>
    <row r="433" spans="1:7" x14ac:dyDescent="0.25">
      <c r="A433" s="22"/>
      <c r="B433" s="29"/>
      <c r="C433" s="7"/>
      <c r="D433" s="24"/>
      <c r="E433" s="25"/>
      <c r="F433" s="26"/>
      <c r="G433" s="26"/>
    </row>
    <row r="434" spans="1:7" x14ac:dyDescent="0.25">
      <c r="A434" s="22"/>
      <c r="B434" s="29"/>
      <c r="C434" s="7"/>
      <c r="D434" s="24"/>
      <c r="E434" s="25"/>
      <c r="F434" s="26"/>
      <c r="G434" s="26"/>
    </row>
    <row r="435" spans="1:7" x14ac:dyDescent="0.25">
      <c r="A435" s="22"/>
      <c r="B435" s="29"/>
      <c r="C435" s="7"/>
      <c r="D435" s="24"/>
      <c r="E435" s="25"/>
      <c r="F435" s="26"/>
      <c r="G435" s="26"/>
    </row>
    <row r="436" spans="1:7" x14ac:dyDescent="0.25">
      <c r="A436" s="22"/>
      <c r="B436" s="29"/>
      <c r="C436" s="7"/>
      <c r="D436" s="24"/>
      <c r="E436" s="25"/>
      <c r="F436" s="26"/>
      <c r="G436" s="26"/>
    </row>
    <row r="437" spans="1:7" x14ac:dyDescent="0.25">
      <c r="A437" s="22"/>
      <c r="B437" s="29"/>
      <c r="C437" s="7"/>
      <c r="D437" s="24"/>
      <c r="E437" s="25"/>
      <c r="F437" s="26"/>
      <c r="G437" s="26"/>
    </row>
    <row r="438" spans="1:7" x14ac:dyDescent="0.25">
      <c r="A438" s="22"/>
      <c r="B438" s="29"/>
      <c r="C438" s="7"/>
      <c r="D438" s="24"/>
      <c r="E438" s="25"/>
      <c r="F438" s="26"/>
      <c r="G438" s="26"/>
    </row>
    <row r="439" spans="1:7" x14ac:dyDescent="0.25">
      <c r="A439" s="22"/>
      <c r="B439" s="29"/>
      <c r="C439" s="7"/>
      <c r="D439" s="24"/>
      <c r="E439" s="25"/>
      <c r="F439" s="26"/>
      <c r="G439" s="26"/>
    </row>
    <row r="440" spans="1:7" x14ac:dyDescent="0.25">
      <c r="A440" s="22"/>
      <c r="B440" s="29"/>
      <c r="C440" s="7"/>
      <c r="D440" s="24"/>
      <c r="E440" s="25"/>
      <c r="F440" s="26"/>
      <c r="G440" s="26"/>
    </row>
    <row r="441" spans="1:7" x14ac:dyDescent="0.25">
      <c r="A441" s="22"/>
      <c r="B441" s="29"/>
      <c r="C441" s="7"/>
      <c r="D441" s="24"/>
      <c r="E441" s="25"/>
      <c r="F441" s="26"/>
      <c r="G441" s="26"/>
    </row>
    <row r="442" spans="1:7" x14ac:dyDescent="0.25">
      <c r="A442" s="22"/>
      <c r="B442" s="29"/>
      <c r="C442" s="7"/>
      <c r="D442" s="24"/>
      <c r="E442" s="25"/>
      <c r="F442" s="26"/>
      <c r="G442" s="26"/>
    </row>
    <row r="443" spans="1:7" x14ac:dyDescent="0.25">
      <c r="A443" s="22"/>
      <c r="B443" s="29"/>
      <c r="C443" s="7"/>
      <c r="D443" s="24"/>
      <c r="E443" s="25"/>
      <c r="F443" s="26"/>
      <c r="G443" s="26"/>
    </row>
    <row r="444" spans="1:7" x14ac:dyDescent="0.25">
      <c r="A444" s="22"/>
      <c r="B444" s="29"/>
      <c r="C444" s="7"/>
      <c r="D444" s="24"/>
      <c r="E444" s="25"/>
      <c r="F444" s="26"/>
      <c r="G444" s="26"/>
    </row>
    <row r="445" spans="1:7" x14ac:dyDescent="0.25">
      <c r="A445" s="22"/>
      <c r="B445" s="29"/>
      <c r="C445" s="7"/>
      <c r="D445" s="24"/>
      <c r="E445" s="25"/>
      <c r="F445" s="26"/>
      <c r="G445" s="26"/>
    </row>
    <row r="446" spans="1:7" x14ac:dyDescent="0.25">
      <c r="A446" s="22"/>
      <c r="B446" s="29"/>
      <c r="C446" s="7"/>
      <c r="D446" s="24"/>
      <c r="E446" s="25"/>
      <c r="F446" s="26"/>
      <c r="G446" s="26"/>
    </row>
    <row r="447" spans="1:7" x14ac:dyDescent="0.25">
      <c r="A447" s="22"/>
      <c r="B447" s="29"/>
      <c r="C447" s="7"/>
      <c r="D447" s="24"/>
      <c r="E447" s="25"/>
      <c r="F447" s="26"/>
      <c r="G447" s="26"/>
    </row>
    <row r="448" spans="1:7" x14ac:dyDescent="0.25">
      <c r="A448" s="22"/>
      <c r="B448" s="29"/>
      <c r="C448" s="7"/>
      <c r="D448" s="24"/>
      <c r="E448" s="25"/>
      <c r="F448" s="26"/>
      <c r="G448" s="26"/>
    </row>
    <row r="449" spans="1:7" x14ac:dyDescent="0.25">
      <c r="A449" s="22"/>
      <c r="B449" s="29"/>
      <c r="C449" s="7"/>
      <c r="D449" s="24"/>
      <c r="E449" s="25"/>
      <c r="F449" s="26"/>
      <c r="G449" s="26"/>
    </row>
    <row r="450" spans="1:7" x14ac:dyDescent="0.25">
      <c r="A450" s="22"/>
      <c r="B450" s="29"/>
      <c r="C450" s="7"/>
      <c r="D450" s="24"/>
      <c r="E450" s="25"/>
      <c r="F450" s="26"/>
      <c r="G450" s="26"/>
    </row>
    <row r="451" spans="1:7" x14ac:dyDescent="0.25">
      <c r="A451" s="22"/>
      <c r="B451" s="29"/>
      <c r="C451" s="7"/>
      <c r="D451" s="24"/>
      <c r="E451" s="25"/>
      <c r="F451" s="26"/>
      <c r="G451" s="26"/>
    </row>
    <row r="452" spans="1:7" x14ac:dyDescent="0.25">
      <c r="A452" s="22"/>
      <c r="B452" s="29"/>
      <c r="C452" s="7"/>
      <c r="D452" s="24"/>
      <c r="E452" s="25"/>
      <c r="F452" s="26"/>
      <c r="G452" s="26"/>
    </row>
    <row r="453" spans="1:7" x14ac:dyDescent="0.25">
      <c r="A453" s="22"/>
      <c r="B453" s="29"/>
      <c r="C453" s="7"/>
      <c r="D453" s="24"/>
      <c r="E453" s="25"/>
      <c r="F453" s="26"/>
      <c r="G453" s="26"/>
    </row>
    <row r="454" spans="1:7" x14ac:dyDescent="0.25">
      <c r="A454" s="22"/>
      <c r="B454" s="29"/>
      <c r="C454" s="7"/>
      <c r="D454" s="24"/>
      <c r="E454" s="25"/>
      <c r="F454" s="26"/>
      <c r="G454" s="26"/>
    </row>
    <row r="455" spans="1:7" x14ac:dyDescent="0.25">
      <c r="A455" s="22"/>
      <c r="B455" s="29"/>
      <c r="C455" s="7"/>
      <c r="D455" s="24"/>
      <c r="E455" s="25"/>
      <c r="F455" s="26"/>
      <c r="G455" s="26"/>
    </row>
    <row r="456" spans="1:7" x14ac:dyDescent="0.25">
      <c r="A456" s="22"/>
      <c r="B456" s="29"/>
      <c r="C456" s="7"/>
      <c r="D456" s="24"/>
      <c r="E456" s="25"/>
      <c r="F456" s="26"/>
      <c r="G456" s="26"/>
    </row>
    <row r="457" spans="1:7" x14ac:dyDescent="0.25">
      <c r="A457" s="22"/>
      <c r="B457" s="29"/>
      <c r="C457" s="7"/>
      <c r="D457" s="24"/>
      <c r="E457" s="25"/>
      <c r="F457" s="26"/>
      <c r="G457" s="26"/>
    </row>
    <row r="458" spans="1:7" x14ac:dyDescent="0.25">
      <c r="A458" s="22"/>
      <c r="B458" s="29"/>
      <c r="C458" s="7"/>
      <c r="D458" s="24"/>
      <c r="E458" s="25"/>
      <c r="F458" s="26"/>
      <c r="G458" s="26"/>
    </row>
    <row r="459" spans="1:7" x14ac:dyDescent="0.25">
      <c r="A459" s="22"/>
      <c r="B459" s="29"/>
      <c r="C459" s="7"/>
      <c r="D459" s="24"/>
      <c r="E459" s="25"/>
      <c r="F459" s="26"/>
      <c r="G459" s="26"/>
    </row>
    <row r="460" spans="1:7" x14ac:dyDescent="0.25">
      <c r="A460" s="22"/>
      <c r="B460" s="29"/>
      <c r="C460" s="7"/>
      <c r="D460" s="24"/>
      <c r="E460" s="25"/>
      <c r="F460" s="26"/>
      <c r="G460" s="26"/>
    </row>
    <row r="461" spans="1:7" x14ac:dyDescent="0.25">
      <c r="A461" s="22"/>
      <c r="B461" s="29"/>
      <c r="C461" s="7"/>
      <c r="D461" s="24"/>
      <c r="E461" s="25"/>
      <c r="F461" s="26"/>
      <c r="G461" s="26"/>
    </row>
    <row r="462" spans="1:7" x14ac:dyDescent="0.25">
      <c r="A462" s="22"/>
      <c r="B462" s="29"/>
      <c r="C462" s="7"/>
      <c r="D462" s="24"/>
      <c r="E462" s="25"/>
      <c r="F462" s="26"/>
      <c r="G462" s="26"/>
    </row>
    <row r="463" spans="1:7" x14ac:dyDescent="0.25">
      <c r="A463" s="22"/>
      <c r="B463" s="29"/>
      <c r="C463" s="7"/>
      <c r="D463" s="24"/>
      <c r="E463" s="25"/>
      <c r="F463" s="26"/>
      <c r="G463" s="26"/>
    </row>
    <row r="464" spans="1:7" x14ac:dyDescent="0.25">
      <c r="A464" s="22"/>
      <c r="B464" s="29"/>
      <c r="C464" s="7"/>
      <c r="D464" s="24"/>
      <c r="E464" s="25"/>
      <c r="F464" s="26"/>
      <c r="G464" s="26"/>
    </row>
    <row r="465" spans="1:7" x14ac:dyDescent="0.25">
      <c r="A465" s="22"/>
      <c r="B465" s="29"/>
      <c r="C465" s="7"/>
      <c r="D465" s="24"/>
      <c r="E465" s="25"/>
      <c r="F465" s="26"/>
      <c r="G465" s="26"/>
    </row>
    <row r="466" spans="1:7" x14ac:dyDescent="0.25">
      <c r="A466" s="22"/>
      <c r="B466" s="29"/>
      <c r="C466" s="7"/>
      <c r="D466" s="24"/>
      <c r="E466" s="25"/>
      <c r="F466" s="26"/>
      <c r="G466" s="26"/>
    </row>
    <row r="467" spans="1:7" x14ac:dyDescent="0.25">
      <c r="A467" s="22"/>
      <c r="B467" s="29"/>
      <c r="C467" s="7"/>
      <c r="D467" s="24"/>
      <c r="E467" s="25"/>
      <c r="F467" s="26"/>
      <c r="G467" s="26"/>
    </row>
    <row r="468" spans="1:7" x14ac:dyDescent="0.25">
      <c r="A468" s="22"/>
      <c r="B468" s="29"/>
      <c r="C468" s="7"/>
      <c r="D468" s="24"/>
      <c r="E468" s="25"/>
      <c r="F468" s="26"/>
      <c r="G468" s="26"/>
    </row>
    <row r="469" spans="1:7" x14ac:dyDescent="0.25">
      <c r="A469" s="22"/>
      <c r="B469" s="29"/>
      <c r="C469" s="7"/>
      <c r="D469" s="24"/>
      <c r="E469" s="25"/>
      <c r="F469" s="26"/>
      <c r="G469" s="26"/>
    </row>
    <row r="470" spans="1:7" x14ac:dyDescent="0.25">
      <c r="A470" s="22"/>
      <c r="B470" s="29"/>
      <c r="C470" s="7"/>
      <c r="D470" s="24"/>
      <c r="E470" s="25"/>
      <c r="F470" s="26"/>
      <c r="G470" s="26"/>
    </row>
    <row r="471" spans="1:7" x14ac:dyDescent="0.25">
      <c r="A471" s="22"/>
      <c r="B471" s="29"/>
      <c r="C471" s="7"/>
      <c r="D471" s="24"/>
      <c r="E471" s="25"/>
      <c r="F471" s="26"/>
      <c r="G471" s="26"/>
    </row>
    <row r="472" spans="1:7" x14ac:dyDescent="0.25">
      <c r="A472" s="22"/>
      <c r="B472" s="29"/>
      <c r="C472" s="7"/>
      <c r="D472" s="24"/>
      <c r="E472" s="25"/>
      <c r="F472" s="26"/>
      <c r="G472" s="26"/>
    </row>
    <row r="473" spans="1:7" x14ac:dyDescent="0.25">
      <c r="A473" s="22"/>
      <c r="B473" s="29"/>
      <c r="C473" s="7"/>
      <c r="D473" s="24"/>
      <c r="E473" s="25"/>
      <c r="F473" s="26"/>
      <c r="G473" s="26"/>
    </row>
    <row r="474" spans="1:7" x14ac:dyDescent="0.25">
      <c r="A474" s="22"/>
      <c r="B474" s="29"/>
      <c r="C474" s="7"/>
      <c r="D474" s="24"/>
      <c r="E474" s="25"/>
      <c r="F474" s="26"/>
      <c r="G474" s="26"/>
    </row>
    <row r="475" spans="1:7" x14ac:dyDescent="0.25">
      <c r="A475" s="22"/>
      <c r="B475" s="29"/>
      <c r="C475" s="7"/>
      <c r="D475" s="24"/>
      <c r="E475" s="25"/>
      <c r="F475" s="26"/>
      <c r="G475" s="26"/>
    </row>
    <row r="476" spans="1:7" x14ac:dyDescent="0.25">
      <c r="A476" s="22"/>
      <c r="B476" s="29"/>
      <c r="C476" s="7"/>
      <c r="D476" s="24"/>
      <c r="E476" s="25"/>
      <c r="F476" s="26"/>
      <c r="G476" s="26"/>
    </row>
    <row r="477" spans="1:7" x14ac:dyDescent="0.25">
      <c r="A477" s="22"/>
      <c r="B477" s="29"/>
      <c r="C477" s="7"/>
      <c r="D477" s="24"/>
      <c r="E477" s="25"/>
      <c r="F477" s="26"/>
      <c r="G477" s="26"/>
    </row>
    <row r="478" spans="1:7" x14ac:dyDescent="0.25">
      <c r="A478" s="22"/>
      <c r="B478" s="29"/>
      <c r="C478" s="7"/>
      <c r="D478" s="24"/>
      <c r="E478" s="25"/>
      <c r="F478" s="26"/>
      <c r="G478" s="26"/>
    </row>
    <row r="479" spans="1:7" x14ac:dyDescent="0.25">
      <c r="A479" s="22"/>
      <c r="B479" s="29"/>
      <c r="C479" s="7"/>
      <c r="D479" s="24"/>
      <c r="E479" s="25"/>
      <c r="F479" s="26"/>
      <c r="G479" s="26"/>
    </row>
    <row r="480" spans="1:7" x14ac:dyDescent="0.25">
      <c r="A480" s="22"/>
      <c r="B480" s="29"/>
      <c r="C480" s="7"/>
      <c r="D480" s="24"/>
      <c r="E480" s="25"/>
      <c r="F480" s="26"/>
      <c r="G480" s="26"/>
    </row>
    <row r="481" spans="1:7" x14ac:dyDescent="0.25">
      <c r="A481" s="22"/>
      <c r="B481" s="29"/>
      <c r="C481" s="7"/>
      <c r="D481" s="24"/>
      <c r="E481" s="25"/>
      <c r="F481" s="26"/>
      <c r="G481" s="26"/>
    </row>
    <row r="482" spans="1:7" x14ac:dyDescent="0.25">
      <c r="A482" s="22"/>
      <c r="B482" s="29"/>
      <c r="C482" s="7"/>
      <c r="D482" s="24"/>
      <c r="E482" s="25"/>
      <c r="F482" s="26"/>
      <c r="G482" s="26"/>
    </row>
    <row r="483" spans="1:7" x14ac:dyDescent="0.25">
      <c r="A483" s="22"/>
      <c r="B483" s="29"/>
      <c r="C483" s="7"/>
      <c r="D483" s="24"/>
      <c r="E483" s="25"/>
      <c r="F483" s="26"/>
      <c r="G483" s="26"/>
    </row>
    <row r="484" spans="1:7" x14ac:dyDescent="0.25">
      <c r="A484" s="22"/>
      <c r="B484" s="29"/>
      <c r="C484" s="7"/>
      <c r="D484" s="24"/>
      <c r="E484" s="25"/>
      <c r="F484" s="26"/>
      <c r="G484" s="26"/>
    </row>
    <row r="485" spans="1:7" x14ac:dyDescent="0.25">
      <c r="A485" s="22"/>
      <c r="B485" s="29"/>
      <c r="C485" s="7"/>
      <c r="D485" s="24"/>
      <c r="E485" s="25"/>
      <c r="F485" s="26"/>
      <c r="G485" s="26"/>
    </row>
    <row r="486" spans="1:7" x14ac:dyDescent="0.25">
      <c r="A486" s="22"/>
      <c r="B486" s="29"/>
      <c r="C486" s="7"/>
      <c r="D486" s="24"/>
      <c r="E486" s="25"/>
      <c r="F486" s="26"/>
      <c r="G486" s="26"/>
    </row>
    <row r="487" spans="1:7" x14ac:dyDescent="0.25">
      <c r="A487" s="22"/>
      <c r="B487" s="29"/>
      <c r="C487" s="7"/>
      <c r="D487" s="24"/>
      <c r="E487" s="25"/>
      <c r="F487" s="26"/>
      <c r="G487" s="26"/>
    </row>
    <row r="488" spans="1:7" x14ac:dyDescent="0.25">
      <c r="A488" s="22"/>
      <c r="B488" s="29"/>
      <c r="C488" s="7"/>
      <c r="D488" s="24"/>
      <c r="E488" s="25"/>
      <c r="F488" s="26"/>
      <c r="G488" s="26"/>
    </row>
    <row r="489" spans="1:7" x14ac:dyDescent="0.25">
      <c r="A489" s="22"/>
      <c r="B489" s="29"/>
      <c r="C489" s="7"/>
      <c r="D489" s="24"/>
      <c r="E489" s="25"/>
      <c r="F489" s="26"/>
      <c r="G489" s="26"/>
    </row>
    <row r="490" spans="1:7" x14ac:dyDescent="0.25">
      <c r="A490" s="22"/>
      <c r="B490" s="29"/>
      <c r="C490" s="7"/>
      <c r="D490" s="24"/>
      <c r="E490" s="25"/>
      <c r="F490" s="26"/>
      <c r="G490" s="26"/>
    </row>
    <row r="491" spans="1:7" x14ac:dyDescent="0.25">
      <c r="A491" s="22"/>
      <c r="B491" s="29"/>
      <c r="C491" s="7"/>
      <c r="D491" s="24"/>
      <c r="E491" s="25"/>
      <c r="F491" s="26"/>
      <c r="G491" s="26"/>
    </row>
    <row r="492" spans="1:7" x14ac:dyDescent="0.25">
      <c r="A492" s="22"/>
      <c r="B492" s="29"/>
      <c r="C492" s="7"/>
      <c r="D492" s="24"/>
      <c r="E492" s="25"/>
      <c r="F492" s="26"/>
      <c r="G492" s="26"/>
    </row>
    <row r="493" spans="1:7" x14ac:dyDescent="0.25">
      <c r="A493" s="22"/>
      <c r="B493" s="29"/>
      <c r="C493" s="7"/>
      <c r="D493" s="24"/>
      <c r="E493" s="25"/>
      <c r="F493" s="26"/>
      <c r="G493" s="26"/>
    </row>
    <row r="494" spans="1:7" x14ac:dyDescent="0.25">
      <c r="A494" s="22"/>
      <c r="B494" s="29"/>
      <c r="C494" s="7"/>
      <c r="D494" s="24"/>
      <c r="E494" s="25"/>
      <c r="F494" s="26"/>
      <c r="G494" s="26"/>
    </row>
    <row r="495" spans="1:7" x14ac:dyDescent="0.25">
      <c r="A495" s="22"/>
      <c r="B495" s="29"/>
      <c r="C495" s="7"/>
      <c r="D495" s="24"/>
      <c r="E495" s="25"/>
      <c r="F495" s="26"/>
      <c r="G495" s="26"/>
    </row>
    <row r="496" spans="1:7" x14ac:dyDescent="0.25">
      <c r="A496" s="22"/>
      <c r="B496" s="29"/>
      <c r="C496" s="7"/>
      <c r="D496" s="24"/>
      <c r="E496" s="25"/>
      <c r="F496" s="26"/>
      <c r="G496" s="26"/>
    </row>
    <row r="497" spans="1:7" x14ac:dyDescent="0.25">
      <c r="A497" s="22"/>
      <c r="B497" s="29"/>
      <c r="C497" s="7"/>
      <c r="D497" s="24"/>
      <c r="E497" s="25"/>
      <c r="F497" s="26"/>
      <c r="G497" s="26"/>
    </row>
    <row r="498" spans="1:7" x14ac:dyDescent="0.25">
      <c r="A498" s="22"/>
      <c r="B498" s="29"/>
      <c r="C498" s="7"/>
      <c r="D498" s="24"/>
      <c r="E498" s="25"/>
      <c r="F498" s="26"/>
      <c r="G498" s="26"/>
    </row>
    <row r="499" spans="1:7" x14ac:dyDescent="0.25">
      <c r="A499" s="22"/>
      <c r="B499" s="29"/>
      <c r="C499" s="7"/>
      <c r="D499" s="24"/>
      <c r="E499" s="25"/>
      <c r="F499" s="26"/>
      <c r="G499" s="26"/>
    </row>
    <row r="500" spans="1:7" x14ac:dyDescent="0.25">
      <c r="A500" s="22"/>
      <c r="B500" s="29"/>
      <c r="C500" s="7"/>
      <c r="D500" s="24"/>
      <c r="E500" s="25"/>
      <c r="F500" s="26"/>
      <c r="G500" s="26"/>
    </row>
    <row r="501" spans="1:7" x14ac:dyDescent="0.25">
      <c r="A501" s="22"/>
      <c r="B501" s="29"/>
      <c r="C501" s="7"/>
      <c r="D501" s="24"/>
      <c r="E501" s="25"/>
      <c r="F501" s="26"/>
      <c r="G501" s="26"/>
    </row>
    <row r="502" spans="1:7" x14ac:dyDescent="0.25">
      <c r="A502" s="22"/>
      <c r="B502" s="29"/>
      <c r="C502" s="7"/>
      <c r="D502" s="24"/>
      <c r="E502" s="25"/>
      <c r="F502" s="26"/>
      <c r="G502" s="26"/>
    </row>
    <row r="503" spans="1:7" x14ac:dyDescent="0.25">
      <c r="A503" s="22"/>
      <c r="B503" s="29"/>
      <c r="C503" s="7"/>
      <c r="D503" s="24"/>
      <c r="E503" s="25"/>
      <c r="F503" s="26"/>
      <c r="G503" s="26"/>
    </row>
    <row r="504" spans="1:7" x14ac:dyDescent="0.25">
      <c r="A504" s="22"/>
      <c r="B504" s="29"/>
      <c r="C504" s="7"/>
      <c r="D504" s="24"/>
      <c r="E504" s="25"/>
      <c r="F504" s="26"/>
      <c r="G504" s="26"/>
    </row>
    <row r="505" spans="1:7" x14ac:dyDescent="0.25">
      <c r="A505" s="22"/>
      <c r="B505" s="29"/>
      <c r="C505" s="7"/>
      <c r="D505" s="24"/>
      <c r="E505" s="25"/>
      <c r="F505" s="26"/>
      <c r="G505" s="26"/>
    </row>
    <row r="506" spans="1:7" x14ac:dyDescent="0.25">
      <c r="A506" s="22"/>
      <c r="B506" s="29"/>
      <c r="C506" s="7"/>
      <c r="D506" s="24"/>
      <c r="E506" s="25"/>
      <c r="F506" s="26"/>
      <c r="G506" s="26"/>
    </row>
    <row r="507" spans="1:7" x14ac:dyDescent="0.25">
      <c r="A507" s="22"/>
      <c r="B507" s="29"/>
      <c r="C507" s="7"/>
      <c r="D507" s="24"/>
      <c r="E507" s="25"/>
      <c r="F507" s="26"/>
      <c r="G507" s="26"/>
    </row>
    <row r="508" spans="1:7" x14ac:dyDescent="0.25">
      <c r="A508" s="22"/>
      <c r="B508" s="29"/>
      <c r="C508" s="7"/>
      <c r="D508" s="24"/>
      <c r="E508" s="25"/>
      <c r="F508" s="26"/>
      <c r="G508" s="26"/>
    </row>
    <row r="509" spans="1:7" x14ac:dyDescent="0.25">
      <c r="A509" s="22"/>
      <c r="B509" s="29"/>
      <c r="C509" s="7"/>
      <c r="D509" s="24"/>
      <c r="E509" s="25"/>
      <c r="F509" s="26"/>
      <c r="G509" s="26"/>
    </row>
    <row r="510" spans="1:7" x14ac:dyDescent="0.25">
      <c r="A510" s="22"/>
      <c r="B510" s="29"/>
      <c r="C510" s="7"/>
      <c r="D510" s="24"/>
      <c r="E510" s="25"/>
      <c r="F510" s="26"/>
      <c r="G510" s="26"/>
    </row>
    <row r="511" spans="1:7" x14ac:dyDescent="0.25">
      <c r="A511" s="22"/>
      <c r="B511" s="29"/>
      <c r="C511" s="7"/>
      <c r="D511" s="24"/>
      <c r="E511" s="25"/>
      <c r="F511" s="26"/>
      <c r="G511" s="26"/>
    </row>
    <row r="512" spans="1:7" x14ac:dyDescent="0.25">
      <c r="A512" s="22"/>
      <c r="B512" s="29"/>
      <c r="C512" s="7"/>
      <c r="D512" s="24"/>
      <c r="E512" s="25"/>
      <c r="F512" s="26"/>
      <c r="G512" s="26"/>
    </row>
    <row r="513" spans="1:7" x14ac:dyDescent="0.25">
      <c r="A513" s="22"/>
      <c r="B513" s="29"/>
      <c r="C513" s="7"/>
      <c r="D513" s="24"/>
      <c r="E513" s="25"/>
      <c r="F513" s="26"/>
      <c r="G513" s="26"/>
    </row>
    <row r="514" spans="1:7" x14ac:dyDescent="0.25">
      <c r="A514" s="22"/>
      <c r="B514" s="29"/>
      <c r="C514" s="7"/>
      <c r="D514" s="24"/>
      <c r="E514" s="25"/>
      <c r="F514" s="26"/>
      <c r="G514" s="26"/>
    </row>
    <row r="515" spans="1:7" x14ac:dyDescent="0.25">
      <c r="A515" s="22"/>
      <c r="B515" s="29"/>
      <c r="C515" s="7"/>
      <c r="D515" s="24"/>
      <c r="E515" s="25"/>
      <c r="F515" s="26"/>
      <c r="G515" s="26"/>
    </row>
    <row r="516" spans="1:7" x14ac:dyDescent="0.25">
      <c r="A516" s="22"/>
      <c r="B516" s="29"/>
      <c r="C516" s="7"/>
      <c r="D516" s="24"/>
      <c r="E516" s="25"/>
      <c r="F516" s="26"/>
      <c r="G516" s="26"/>
    </row>
    <row r="517" spans="1:7" x14ac:dyDescent="0.25">
      <c r="A517" s="22"/>
      <c r="B517" s="29"/>
      <c r="C517" s="7"/>
      <c r="D517" s="24"/>
      <c r="E517" s="25"/>
      <c r="F517" s="26"/>
      <c r="G517" s="26"/>
    </row>
    <row r="518" spans="1:7" x14ac:dyDescent="0.25">
      <c r="A518" s="22"/>
      <c r="B518" s="29"/>
      <c r="C518" s="7"/>
      <c r="D518" s="24"/>
      <c r="E518" s="25"/>
      <c r="F518" s="26"/>
      <c r="G518" s="26"/>
    </row>
    <row r="519" spans="1:7" x14ac:dyDescent="0.25">
      <c r="A519" s="22"/>
      <c r="B519" s="29"/>
      <c r="C519" s="7"/>
      <c r="D519" s="24"/>
      <c r="E519" s="25"/>
      <c r="F519" s="26"/>
      <c r="G519" s="26"/>
    </row>
    <row r="520" spans="1:7" x14ac:dyDescent="0.25">
      <c r="A520" s="22"/>
      <c r="B520" s="29"/>
      <c r="C520" s="7"/>
      <c r="D520" s="24"/>
      <c r="E520" s="25"/>
      <c r="F520" s="26"/>
      <c r="G520" s="26"/>
    </row>
    <row r="521" spans="1:7" x14ac:dyDescent="0.25">
      <c r="A521" s="22"/>
      <c r="B521" s="29"/>
      <c r="C521" s="7"/>
      <c r="D521" s="24"/>
      <c r="E521" s="25"/>
      <c r="F521" s="26"/>
      <c r="G521" s="26"/>
    </row>
    <row r="522" spans="1:7" x14ac:dyDescent="0.25">
      <c r="A522" s="22"/>
      <c r="B522" s="29"/>
      <c r="C522" s="7"/>
      <c r="D522" s="24"/>
      <c r="E522" s="25"/>
      <c r="F522" s="26"/>
      <c r="G522" s="26"/>
    </row>
    <row r="523" spans="1:7" x14ac:dyDescent="0.25">
      <c r="A523" s="22"/>
      <c r="B523" s="29"/>
      <c r="C523" s="7"/>
      <c r="D523" s="24"/>
      <c r="E523" s="25"/>
      <c r="F523" s="26"/>
      <c r="G523" s="26"/>
    </row>
    <row r="524" spans="1:7" x14ac:dyDescent="0.25">
      <c r="A524" s="22"/>
      <c r="B524" s="29"/>
      <c r="C524" s="7"/>
      <c r="D524" s="24"/>
      <c r="E524" s="25"/>
      <c r="F524" s="26"/>
      <c r="G524" s="26"/>
    </row>
    <row r="525" spans="1:7" x14ac:dyDescent="0.25">
      <c r="A525" s="22"/>
      <c r="B525" s="29"/>
      <c r="C525" s="7"/>
      <c r="D525" s="24"/>
      <c r="E525" s="25"/>
      <c r="F525" s="26"/>
      <c r="G525" s="26"/>
    </row>
    <row r="526" spans="1:7" x14ac:dyDescent="0.25">
      <c r="A526" s="22"/>
      <c r="B526" s="29"/>
      <c r="C526" s="7"/>
      <c r="D526" s="24"/>
      <c r="E526" s="25"/>
      <c r="F526" s="26"/>
      <c r="G526" s="26"/>
    </row>
    <row r="527" spans="1:7" x14ac:dyDescent="0.25">
      <c r="A527" s="22"/>
      <c r="B527" s="29"/>
      <c r="C527" s="7"/>
      <c r="D527" s="24"/>
      <c r="E527" s="25"/>
      <c r="F527" s="26"/>
      <c r="G527" s="26"/>
    </row>
    <row r="528" spans="1:7" x14ac:dyDescent="0.25">
      <c r="A528" s="22"/>
      <c r="B528" s="29"/>
      <c r="C528" s="7"/>
      <c r="D528" s="24"/>
      <c r="E528" s="25"/>
      <c r="F528" s="26"/>
      <c r="G528" s="26"/>
    </row>
    <row r="529" spans="1:7" x14ac:dyDescent="0.25">
      <c r="A529" s="22"/>
      <c r="B529" s="29"/>
      <c r="C529" s="7"/>
      <c r="D529" s="24"/>
      <c r="E529" s="25"/>
      <c r="F529" s="26"/>
      <c r="G529" s="26"/>
    </row>
    <row r="530" spans="1:7" x14ac:dyDescent="0.25">
      <c r="A530" s="22"/>
      <c r="B530" s="29"/>
      <c r="C530" s="7"/>
      <c r="D530" s="24"/>
      <c r="E530" s="25"/>
      <c r="F530" s="26"/>
      <c r="G530" s="26"/>
    </row>
    <row r="531" spans="1:7" x14ac:dyDescent="0.25">
      <c r="A531" s="22"/>
      <c r="B531" s="29"/>
      <c r="C531" s="7"/>
      <c r="D531" s="24"/>
      <c r="E531" s="25"/>
      <c r="F531" s="26"/>
      <c r="G531" s="26"/>
    </row>
    <row r="532" spans="1:7" x14ac:dyDescent="0.25">
      <c r="A532" s="22"/>
      <c r="B532" s="29"/>
      <c r="C532" s="7"/>
      <c r="D532" s="24"/>
      <c r="E532" s="25"/>
      <c r="F532" s="26"/>
      <c r="G532" s="26"/>
    </row>
    <row r="533" spans="1:7" x14ac:dyDescent="0.25">
      <c r="A533" s="22"/>
      <c r="B533" s="29"/>
      <c r="C533" s="7"/>
      <c r="D533" s="24"/>
      <c r="E533" s="25"/>
      <c r="F533" s="26"/>
      <c r="G533" s="26"/>
    </row>
    <row r="534" spans="1:7" x14ac:dyDescent="0.25">
      <c r="A534" s="22"/>
      <c r="B534" s="29"/>
      <c r="C534" s="7"/>
      <c r="D534" s="24"/>
      <c r="E534" s="25"/>
      <c r="F534" s="26"/>
      <c r="G534" s="26"/>
    </row>
    <row r="535" spans="1:7" x14ac:dyDescent="0.25">
      <c r="A535" s="22"/>
      <c r="B535" s="29"/>
      <c r="C535" s="7"/>
      <c r="D535" s="24"/>
      <c r="E535" s="25"/>
      <c r="F535" s="26"/>
      <c r="G535" s="26"/>
    </row>
    <row r="536" spans="1:7" x14ac:dyDescent="0.25">
      <c r="A536" s="22"/>
      <c r="B536" s="29"/>
      <c r="C536" s="7"/>
      <c r="D536" s="24"/>
      <c r="E536" s="25"/>
      <c r="F536" s="26"/>
      <c r="G536" s="26"/>
    </row>
    <row r="537" spans="1:7" x14ac:dyDescent="0.25">
      <c r="A537" s="22"/>
      <c r="B537" s="29"/>
      <c r="C537" s="7"/>
      <c r="D537" s="24"/>
      <c r="E537" s="25"/>
      <c r="F537" s="26"/>
      <c r="G537" s="26"/>
    </row>
    <row r="538" spans="1:7" x14ac:dyDescent="0.25">
      <c r="A538" s="22"/>
      <c r="B538" s="29"/>
      <c r="C538" s="7"/>
      <c r="D538" s="24"/>
      <c r="E538" s="25"/>
      <c r="F538" s="26"/>
      <c r="G538" s="26"/>
    </row>
    <row r="539" spans="1:7" x14ac:dyDescent="0.25">
      <c r="A539" s="22"/>
      <c r="B539" s="29"/>
      <c r="C539" s="7"/>
      <c r="D539" s="24"/>
      <c r="E539" s="25"/>
      <c r="F539" s="26"/>
      <c r="G539" s="26"/>
    </row>
    <row r="540" spans="1:7" x14ac:dyDescent="0.25">
      <c r="A540" s="22"/>
      <c r="B540" s="29"/>
      <c r="C540" s="7"/>
      <c r="D540" s="24"/>
      <c r="E540" s="25"/>
      <c r="F540" s="26"/>
      <c r="G540" s="26"/>
    </row>
    <row r="541" spans="1:7" x14ac:dyDescent="0.25">
      <c r="A541" s="22"/>
      <c r="B541" s="29"/>
      <c r="C541" s="7"/>
      <c r="D541" s="24"/>
      <c r="E541" s="25"/>
      <c r="F541" s="26"/>
      <c r="G541" s="26"/>
    </row>
    <row r="542" spans="1:7" x14ac:dyDescent="0.25">
      <c r="A542" s="22"/>
      <c r="B542" s="29"/>
      <c r="C542" s="7"/>
      <c r="D542" s="24"/>
      <c r="E542" s="25"/>
      <c r="F542" s="26"/>
      <c r="G542" s="26"/>
    </row>
    <row r="543" spans="1:7" x14ac:dyDescent="0.25">
      <c r="A543" s="22"/>
      <c r="B543" s="29"/>
      <c r="C543" s="7"/>
      <c r="D543" s="24"/>
      <c r="E543" s="25"/>
      <c r="F543" s="26"/>
      <c r="G543" s="26"/>
    </row>
    <row r="544" spans="1:7" x14ac:dyDescent="0.25">
      <c r="A544" s="22"/>
      <c r="B544" s="29"/>
      <c r="C544" s="7"/>
      <c r="D544" s="24"/>
      <c r="E544" s="25"/>
      <c r="F544" s="26"/>
      <c r="G544" s="26"/>
    </row>
    <row r="545" spans="1:7" x14ac:dyDescent="0.25">
      <c r="A545" s="22"/>
      <c r="B545" s="29"/>
      <c r="C545" s="7"/>
      <c r="D545" s="24"/>
      <c r="E545" s="25"/>
      <c r="F545" s="26"/>
      <c r="G545" s="26"/>
    </row>
    <row r="546" spans="1:7" x14ac:dyDescent="0.25">
      <c r="A546" s="22"/>
      <c r="B546" s="29"/>
      <c r="C546" s="7"/>
      <c r="D546" s="24"/>
      <c r="E546" s="25"/>
      <c r="F546" s="26"/>
      <c r="G546" s="26"/>
    </row>
    <row r="547" spans="1:7" x14ac:dyDescent="0.25">
      <c r="A547" s="22"/>
      <c r="B547" s="29"/>
      <c r="C547" s="7"/>
      <c r="D547" s="24"/>
      <c r="E547" s="25"/>
      <c r="F547" s="26"/>
      <c r="G547" s="26"/>
    </row>
    <row r="548" spans="1:7" x14ac:dyDescent="0.25">
      <c r="A548" s="22"/>
      <c r="B548" s="29"/>
      <c r="C548" s="7"/>
      <c r="D548" s="24"/>
      <c r="E548" s="25"/>
      <c r="F548" s="26"/>
      <c r="G548" s="26"/>
    </row>
    <row r="549" spans="1:7" x14ac:dyDescent="0.25">
      <c r="A549" s="22"/>
      <c r="B549" s="29"/>
      <c r="C549" s="7"/>
      <c r="D549" s="24"/>
      <c r="E549" s="25"/>
      <c r="F549" s="26"/>
      <c r="G549" s="26"/>
    </row>
    <row r="550" spans="1:7" x14ac:dyDescent="0.25">
      <c r="A550" s="22"/>
      <c r="B550" s="29"/>
      <c r="C550" s="7"/>
      <c r="D550" s="24"/>
      <c r="E550" s="25"/>
      <c r="F550" s="26"/>
      <c r="G550" s="26"/>
    </row>
    <row r="551" spans="1:7" x14ac:dyDescent="0.25">
      <c r="A551" s="22"/>
      <c r="B551" s="29"/>
      <c r="C551" s="7"/>
      <c r="D551" s="24"/>
      <c r="E551" s="25"/>
      <c r="F551" s="26"/>
      <c r="G551" s="26"/>
    </row>
    <row r="552" spans="1:7" x14ac:dyDescent="0.25">
      <c r="A552" s="22"/>
      <c r="B552" s="29"/>
      <c r="C552" s="7"/>
      <c r="D552" s="24"/>
      <c r="E552" s="25"/>
      <c r="F552" s="26"/>
      <c r="G552" s="26"/>
    </row>
    <row r="553" spans="1:7" x14ac:dyDescent="0.25">
      <c r="A553" s="22"/>
      <c r="B553" s="29"/>
      <c r="C553" s="7"/>
      <c r="D553" s="24"/>
      <c r="E553" s="25"/>
      <c r="F553" s="26"/>
      <c r="G553" s="26"/>
    </row>
    <row r="554" spans="1:7" x14ac:dyDescent="0.25">
      <c r="A554" s="22"/>
      <c r="B554" s="29"/>
      <c r="C554" s="7"/>
      <c r="D554" s="24"/>
      <c r="E554" s="25"/>
      <c r="F554" s="26"/>
      <c r="G554" s="26"/>
    </row>
    <row r="555" spans="1:7" x14ac:dyDescent="0.25">
      <c r="A555" s="22"/>
      <c r="B555" s="29"/>
      <c r="C555" s="7"/>
      <c r="D555" s="24"/>
      <c r="E555" s="25"/>
      <c r="F555" s="26"/>
      <c r="G555" s="26"/>
    </row>
    <row r="556" spans="1:7" x14ac:dyDescent="0.25">
      <c r="A556" s="22"/>
      <c r="B556" s="29"/>
      <c r="C556" s="7"/>
      <c r="D556" s="24"/>
      <c r="E556" s="25"/>
      <c r="F556" s="26"/>
      <c r="G556" s="26"/>
    </row>
    <row r="557" spans="1:7" x14ac:dyDescent="0.25">
      <c r="A557" s="22"/>
      <c r="B557" s="29"/>
      <c r="C557" s="7"/>
      <c r="D557" s="24"/>
      <c r="E557" s="25"/>
      <c r="F557" s="26"/>
      <c r="G557" s="26"/>
    </row>
    <row r="558" spans="1:7" x14ac:dyDescent="0.25">
      <c r="A558" s="22"/>
      <c r="B558" s="29"/>
      <c r="C558" s="7"/>
      <c r="D558" s="24"/>
      <c r="E558" s="25"/>
      <c r="F558" s="26"/>
      <c r="G558" s="26"/>
    </row>
    <row r="559" spans="1:7" x14ac:dyDescent="0.25">
      <c r="A559" s="22"/>
      <c r="B559" s="29"/>
      <c r="C559" s="7"/>
      <c r="D559" s="24"/>
      <c r="E559" s="25"/>
      <c r="F559" s="26"/>
      <c r="G559" s="26"/>
    </row>
    <row r="560" spans="1:7" x14ac:dyDescent="0.25">
      <c r="A560" s="22"/>
      <c r="B560" s="29"/>
      <c r="C560" s="7"/>
      <c r="D560" s="24"/>
      <c r="E560" s="25"/>
      <c r="F560" s="26"/>
      <c r="G560" s="26"/>
    </row>
    <row r="561" spans="1:7" x14ac:dyDescent="0.25">
      <c r="A561" s="22"/>
      <c r="B561" s="29"/>
      <c r="C561" s="7"/>
      <c r="D561" s="24"/>
      <c r="E561" s="25"/>
      <c r="F561" s="26"/>
      <c r="G561" s="26"/>
    </row>
    <row r="562" spans="1:7" x14ac:dyDescent="0.25">
      <c r="A562" s="22"/>
      <c r="B562" s="29"/>
      <c r="C562" s="7"/>
      <c r="D562" s="24"/>
      <c r="E562" s="25"/>
      <c r="F562" s="26"/>
      <c r="G562" s="26"/>
    </row>
    <row r="563" spans="1:7" x14ac:dyDescent="0.25">
      <c r="A563" s="22"/>
      <c r="B563" s="29"/>
      <c r="C563" s="7"/>
      <c r="D563" s="24"/>
      <c r="E563" s="25"/>
      <c r="F563" s="26"/>
      <c r="G563" s="26"/>
    </row>
    <row r="564" spans="1:7" x14ac:dyDescent="0.25">
      <c r="A564" s="22"/>
      <c r="B564" s="29"/>
      <c r="C564" s="7"/>
      <c r="D564" s="24"/>
      <c r="E564" s="25"/>
      <c r="F564" s="26"/>
      <c r="G564" s="26"/>
    </row>
    <row r="565" spans="1:7" x14ac:dyDescent="0.25">
      <c r="A565" s="22"/>
      <c r="B565" s="29"/>
      <c r="C565" s="7"/>
      <c r="D565" s="24"/>
      <c r="E565" s="25"/>
      <c r="F565" s="26"/>
      <c r="G565" s="26"/>
    </row>
    <row r="566" spans="1:7" x14ac:dyDescent="0.25">
      <c r="A566" s="22"/>
      <c r="B566" s="29"/>
      <c r="C566" s="7"/>
      <c r="D566" s="24"/>
      <c r="E566" s="25"/>
      <c r="F566" s="26"/>
      <c r="G566" s="26"/>
    </row>
    <row r="567" spans="1:7" x14ac:dyDescent="0.25">
      <c r="A567" s="22"/>
      <c r="B567" s="29"/>
      <c r="C567" s="7"/>
      <c r="D567" s="24"/>
      <c r="E567" s="25"/>
      <c r="F567" s="26"/>
      <c r="G567" s="26"/>
    </row>
    <row r="568" spans="1:7" x14ac:dyDescent="0.25">
      <c r="A568" s="22"/>
      <c r="B568" s="29"/>
      <c r="C568" s="7"/>
      <c r="D568" s="24"/>
      <c r="E568" s="25"/>
      <c r="F568" s="26"/>
      <c r="G568" s="26"/>
    </row>
    <row r="569" spans="1:7" x14ac:dyDescent="0.25">
      <c r="A569" s="22"/>
      <c r="B569" s="29"/>
      <c r="C569" s="7"/>
      <c r="D569" s="24"/>
      <c r="E569" s="25"/>
      <c r="F569" s="26"/>
      <c r="G569" s="26"/>
    </row>
    <row r="570" spans="1:7" x14ac:dyDescent="0.25">
      <c r="A570" s="22"/>
      <c r="B570" s="29"/>
      <c r="C570" s="7"/>
      <c r="D570" s="24"/>
      <c r="E570" s="25"/>
      <c r="F570" s="26"/>
      <c r="G570" s="26"/>
    </row>
    <row r="571" spans="1:7" x14ac:dyDescent="0.25">
      <c r="A571" s="22"/>
      <c r="B571" s="29"/>
      <c r="C571" s="7"/>
      <c r="D571" s="24"/>
      <c r="E571" s="25"/>
      <c r="F571" s="26"/>
      <c r="G571" s="26"/>
    </row>
    <row r="572" spans="1:7" x14ac:dyDescent="0.25">
      <c r="A572" s="22"/>
      <c r="B572" s="29"/>
      <c r="C572" s="7"/>
      <c r="D572" s="24"/>
      <c r="E572" s="25"/>
      <c r="F572" s="26"/>
      <c r="G572" s="26"/>
    </row>
    <row r="573" spans="1:7" x14ac:dyDescent="0.25">
      <c r="A573" s="22"/>
      <c r="B573" s="29"/>
      <c r="C573" s="7"/>
      <c r="D573" s="24"/>
      <c r="E573" s="25"/>
      <c r="F573" s="26"/>
      <c r="G573" s="26"/>
    </row>
    <row r="574" spans="1:7" x14ac:dyDescent="0.25">
      <c r="A574" s="22"/>
      <c r="B574" s="29"/>
      <c r="C574" s="7"/>
      <c r="D574" s="24"/>
      <c r="E574" s="25"/>
      <c r="F574" s="26"/>
      <c r="G574" s="26"/>
    </row>
    <row r="575" spans="1:7" x14ac:dyDescent="0.25">
      <c r="A575" s="22"/>
      <c r="B575" s="29"/>
      <c r="C575" s="7"/>
      <c r="D575" s="24"/>
      <c r="E575" s="25"/>
      <c r="F575" s="26"/>
      <c r="G575" s="26"/>
    </row>
    <row r="576" spans="1:7" x14ac:dyDescent="0.25">
      <c r="A576" s="22"/>
      <c r="B576" s="29"/>
      <c r="C576" s="7"/>
      <c r="D576" s="24"/>
      <c r="E576" s="25"/>
      <c r="F576" s="26"/>
      <c r="G576" s="26"/>
    </row>
    <row r="577" spans="1:7" x14ac:dyDescent="0.25">
      <c r="A577" s="22"/>
      <c r="B577" s="29"/>
      <c r="C577" s="7"/>
      <c r="D577" s="24"/>
      <c r="E577" s="25"/>
      <c r="F577" s="26"/>
      <c r="G577" s="26"/>
    </row>
    <row r="578" spans="1:7" x14ac:dyDescent="0.25">
      <c r="A578" s="22"/>
      <c r="B578" s="29"/>
      <c r="C578" s="7"/>
      <c r="D578" s="24"/>
      <c r="E578" s="25"/>
      <c r="F578" s="26"/>
      <c r="G578" s="26"/>
    </row>
    <row r="579" spans="1:7" x14ac:dyDescent="0.25">
      <c r="A579" s="22"/>
      <c r="B579" s="29"/>
      <c r="C579" s="7"/>
      <c r="D579" s="24"/>
      <c r="E579" s="25"/>
      <c r="F579" s="26"/>
      <c r="G579" s="26"/>
    </row>
    <row r="580" spans="1:7" x14ac:dyDescent="0.25">
      <c r="A580" s="22"/>
      <c r="B580" s="29"/>
      <c r="C580" s="7"/>
      <c r="D580" s="24"/>
      <c r="E580" s="25"/>
      <c r="F580" s="26"/>
      <c r="G580" s="26"/>
    </row>
    <row r="581" spans="1:7" x14ac:dyDescent="0.25">
      <c r="A581" s="22"/>
      <c r="B581" s="29"/>
      <c r="C581" s="7"/>
      <c r="D581" s="24"/>
      <c r="E581" s="25"/>
      <c r="F581" s="26"/>
      <c r="G581" s="26"/>
    </row>
    <row r="582" spans="1:7" x14ac:dyDescent="0.25">
      <c r="A582" s="22"/>
      <c r="B582" s="29"/>
      <c r="C582" s="7"/>
      <c r="D582" s="24"/>
      <c r="E582" s="25"/>
      <c r="F582" s="26"/>
      <c r="G582" s="26"/>
    </row>
    <row r="583" spans="1:7" x14ac:dyDescent="0.25">
      <c r="A583" s="22"/>
      <c r="B583" s="29"/>
      <c r="C583" s="7"/>
      <c r="D583" s="24"/>
      <c r="E583" s="25"/>
      <c r="F583" s="26"/>
      <c r="G583" s="26"/>
    </row>
    <row r="584" spans="1:7" x14ac:dyDescent="0.25">
      <c r="A584" s="22"/>
      <c r="B584" s="29"/>
      <c r="C584" s="7"/>
      <c r="D584" s="24"/>
      <c r="E584" s="25"/>
      <c r="F584" s="26"/>
      <c r="G584" s="26"/>
    </row>
    <row r="585" spans="1:7" x14ac:dyDescent="0.25">
      <c r="A585" s="22"/>
      <c r="B585" s="29"/>
      <c r="C585" s="7"/>
      <c r="D585" s="24"/>
      <c r="E585" s="25"/>
      <c r="F585" s="26"/>
      <c r="G585" s="26"/>
    </row>
    <row r="586" spans="1:7" x14ac:dyDescent="0.25">
      <c r="A586" s="22"/>
      <c r="B586" s="29"/>
      <c r="C586" s="7"/>
      <c r="D586" s="24"/>
      <c r="E586" s="25"/>
      <c r="F586" s="26"/>
      <c r="G586" s="26"/>
    </row>
    <row r="587" spans="1:7" x14ac:dyDescent="0.25">
      <c r="A587" s="22"/>
      <c r="B587" s="29"/>
      <c r="C587" s="7"/>
      <c r="D587" s="24"/>
      <c r="E587" s="25"/>
      <c r="F587" s="26"/>
      <c r="G587" s="26"/>
    </row>
    <row r="588" spans="1:7" x14ac:dyDescent="0.25">
      <c r="A588" s="22"/>
      <c r="B588" s="29"/>
      <c r="C588" s="7"/>
      <c r="D588" s="24"/>
      <c r="E588" s="25"/>
      <c r="F588" s="26"/>
      <c r="G588" s="26"/>
    </row>
    <row r="589" spans="1:7" x14ac:dyDescent="0.25">
      <c r="A589" s="22"/>
      <c r="B589" s="29"/>
      <c r="C589" s="7"/>
      <c r="D589" s="24"/>
      <c r="E589" s="25"/>
      <c r="F589" s="26"/>
      <c r="G589" s="26"/>
    </row>
    <row r="590" spans="1:7" x14ac:dyDescent="0.25">
      <c r="A590" s="22"/>
      <c r="B590" s="29"/>
      <c r="C590" s="7"/>
      <c r="D590" s="24"/>
      <c r="E590" s="25"/>
      <c r="F590" s="26"/>
      <c r="G590" s="26"/>
    </row>
    <row r="591" spans="1:7" x14ac:dyDescent="0.25">
      <c r="A591" s="22"/>
      <c r="B591" s="29"/>
      <c r="C591" s="7"/>
      <c r="D591" s="24"/>
      <c r="E591" s="25"/>
      <c r="F591" s="26"/>
      <c r="G591" s="26"/>
    </row>
    <row r="592" spans="1:7" x14ac:dyDescent="0.25">
      <c r="A592" s="22"/>
      <c r="B592" s="29"/>
      <c r="C592" s="7"/>
      <c r="D592" s="24"/>
      <c r="E592" s="25"/>
      <c r="F592" s="26"/>
      <c r="G592" s="26"/>
    </row>
    <row r="593" spans="1:7" x14ac:dyDescent="0.25">
      <c r="A593" s="22"/>
      <c r="B593" s="29"/>
      <c r="C593" s="7"/>
      <c r="D593" s="24"/>
      <c r="E593" s="25"/>
      <c r="F593" s="26"/>
      <c r="G593" s="26"/>
    </row>
    <row r="594" spans="1:7" x14ac:dyDescent="0.25">
      <c r="A594" s="22"/>
      <c r="B594" s="29"/>
      <c r="C594" s="7"/>
      <c r="D594" s="24"/>
      <c r="E594" s="25"/>
      <c r="F594" s="26"/>
      <c r="G594" s="26"/>
    </row>
    <row r="595" spans="1:7" x14ac:dyDescent="0.25">
      <c r="A595" s="22"/>
      <c r="B595" s="29"/>
      <c r="C595" s="7"/>
      <c r="D595" s="24"/>
      <c r="E595" s="25"/>
      <c r="F595" s="26"/>
      <c r="G595" s="26"/>
    </row>
    <row r="596" spans="1:7" x14ac:dyDescent="0.25">
      <c r="A596" s="22"/>
      <c r="B596" s="29"/>
      <c r="C596" s="7"/>
      <c r="D596" s="24"/>
      <c r="E596" s="25"/>
      <c r="F596" s="26"/>
      <c r="G596" s="26"/>
    </row>
    <row r="597" spans="1:7" x14ac:dyDescent="0.25">
      <c r="A597" s="22"/>
      <c r="B597" s="29"/>
      <c r="C597" s="7"/>
      <c r="D597" s="24"/>
      <c r="E597" s="25"/>
      <c r="F597" s="26"/>
      <c r="G597" s="26"/>
    </row>
    <row r="598" spans="1:7" x14ac:dyDescent="0.25">
      <c r="A598" s="22"/>
      <c r="B598" s="29"/>
      <c r="C598" s="7"/>
      <c r="D598" s="24"/>
      <c r="E598" s="25"/>
      <c r="F598" s="26"/>
      <c r="G598" s="26"/>
    </row>
    <row r="599" spans="1:7" x14ac:dyDescent="0.25">
      <c r="A599" s="22"/>
      <c r="B599" s="29"/>
      <c r="C599" s="7"/>
      <c r="D599" s="24"/>
      <c r="E599" s="25"/>
      <c r="F599" s="26"/>
      <c r="G599" s="26"/>
    </row>
    <row r="600" spans="1:7" x14ac:dyDescent="0.25">
      <c r="A600" s="22"/>
      <c r="B600" s="29"/>
      <c r="C600" s="7"/>
      <c r="D600" s="24"/>
      <c r="E600" s="25"/>
      <c r="F600" s="26"/>
      <c r="G600" s="26"/>
    </row>
    <row r="601" spans="1:7" x14ac:dyDescent="0.25">
      <c r="A601" s="22"/>
      <c r="B601" s="29"/>
      <c r="C601" s="7"/>
      <c r="D601" s="24"/>
      <c r="E601" s="25"/>
      <c r="F601" s="26"/>
      <c r="G601" s="26"/>
    </row>
    <row r="602" spans="1:7" x14ac:dyDescent="0.25">
      <c r="A602" s="22"/>
      <c r="B602" s="29"/>
      <c r="C602" s="7"/>
      <c r="D602" s="24"/>
      <c r="E602" s="25"/>
      <c r="F602" s="26"/>
      <c r="G602" s="26"/>
    </row>
    <row r="603" spans="1:7" x14ac:dyDescent="0.25">
      <c r="A603" s="22"/>
      <c r="B603" s="29"/>
      <c r="C603" s="7"/>
      <c r="D603" s="24"/>
      <c r="E603" s="25"/>
      <c r="F603" s="26"/>
      <c r="G603" s="26"/>
    </row>
    <row r="604" spans="1:7" x14ac:dyDescent="0.25">
      <c r="A604" s="22"/>
      <c r="B604" s="29"/>
      <c r="C604" s="7"/>
      <c r="D604" s="24"/>
      <c r="E604" s="25"/>
      <c r="F604" s="26"/>
      <c r="G604" s="26"/>
    </row>
    <row r="605" spans="1:7" x14ac:dyDescent="0.25">
      <c r="A605" s="22"/>
      <c r="B605" s="29"/>
      <c r="C605" s="7"/>
      <c r="D605" s="24"/>
      <c r="E605" s="25"/>
      <c r="F605" s="26"/>
      <c r="G605" s="26"/>
    </row>
    <row r="606" spans="1:7" x14ac:dyDescent="0.25">
      <c r="A606" s="22"/>
      <c r="B606" s="29"/>
      <c r="C606" s="7"/>
      <c r="D606" s="24"/>
      <c r="E606" s="25"/>
      <c r="F606" s="26"/>
      <c r="G606" s="26"/>
    </row>
    <row r="607" spans="1:7" x14ac:dyDescent="0.25">
      <c r="A607" s="22"/>
      <c r="B607" s="29"/>
      <c r="C607" s="7"/>
      <c r="D607" s="24"/>
      <c r="E607" s="25"/>
      <c r="F607" s="26"/>
      <c r="G607" s="26"/>
    </row>
    <row r="608" spans="1:7" x14ac:dyDescent="0.25">
      <c r="A608" s="22"/>
      <c r="B608" s="29"/>
      <c r="C608" s="7"/>
      <c r="D608" s="24"/>
      <c r="E608" s="25"/>
      <c r="F608" s="26"/>
      <c r="G608" s="26"/>
    </row>
    <row r="609" spans="1:7" x14ac:dyDescent="0.25">
      <c r="A609" s="22"/>
      <c r="B609" s="29"/>
      <c r="C609" s="7"/>
      <c r="D609" s="24"/>
      <c r="E609" s="25"/>
      <c r="F609" s="26"/>
      <c r="G609" s="26"/>
    </row>
    <row r="610" spans="1:7" x14ac:dyDescent="0.25">
      <c r="A610" s="22"/>
      <c r="B610" s="29"/>
      <c r="C610" s="7"/>
      <c r="D610" s="24"/>
      <c r="E610" s="25"/>
      <c r="F610" s="26"/>
      <c r="G610" s="26"/>
    </row>
    <row r="611" spans="1:7" x14ac:dyDescent="0.25">
      <c r="A611" s="22"/>
      <c r="B611" s="29"/>
      <c r="C611" s="7"/>
      <c r="D611" s="24"/>
      <c r="E611" s="25"/>
      <c r="F611" s="26"/>
      <c r="G611" s="26"/>
    </row>
    <row r="612" spans="1:7" x14ac:dyDescent="0.25">
      <c r="A612" s="22"/>
      <c r="B612" s="29"/>
      <c r="C612" s="7"/>
      <c r="D612" s="24"/>
      <c r="E612" s="25"/>
      <c r="F612" s="26"/>
      <c r="G612" s="26"/>
    </row>
    <row r="613" spans="1:7" x14ac:dyDescent="0.25">
      <c r="A613" s="22"/>
      <c r="B613" s="29"/>
      <c r="C613" s="7"/>
      <c r="D613" s="24"/>
      <c r="E613" s="25"/>
      <c r="F613" s="26"/>
      <c r="G613" s="26"/>
    </row>
    <row r="614" spans="1:7" x14ac:dyDescent="0.25">
      <c r="A614" s="22"/>
      <c r="B614" s="29"/>
      <c r="C614" s="7"/>
      <c r="D614" s="24"/>
      <c r="E614" s="25"/>
      <c r="F614" s="26"/>
      <c r="G614" s="26"/>
    </row>
    <row r="615" spans="1:7" x14ac:dyDescent="0.25">
      <c r="A615" s="22"/>
      <c r="B615" s="29"/>
      <c r="C615" s="7"/>
      <c r="D615" s="24"/>
      <c r="E615" s="25"/>
      <c r="F615" s="26"/>
      <c r="G615" s="26"/>
    </row>
    <row r="616" spans="1:7" x14ac:dyDescent="0.25">
      <c r="A616" s="22"/>
      <c r="B616" s="29"/>
      <c r="C616" s="7"/>
      <c r="D616" s="24"/>
      <c r="E616" s="25"/>
      <c r="F616" s="26"/>
      <c r="G616" s="26"/>
    </row>
    <row r="617" spans="1:7" x14ac:dyDescent="0.25">
      <c r="A617" s="22"/>
      <c r="B617" s="29"/>
      <c r="C617" s="7"/>
      <c r="D617" s="24"/>
      <c r="E617" s="25"/>
      <c r="F617" s="26"/>
      <c r="G617" s="26"/>
    </row>
    <row r="618" spans="1:7" x14ac:dyDescent="0.25">
      <c r="A618" s="22"/>
      <c r="B618" s="29"/>
      <c r="C618" s="7"/>
      <c r="D618" s="24"/>
      <c r="E618" s="25"/>
      <c r="F618" s="26"/>
      <c r="G618" s="26"/>
    </row>
    <row r="619" spans="1:7" x14ac:dyDescent="0.25">
      <c r="A619" s="22"/>
      <c r="B619" s="29"/>
      <c r="C619" s="7"/>
      <c r="D619" s="24"/>
      <c r="E619" s="25"/>
      <c r="F619" s="26"/>
      <c r="G619" s="26"/>
    </row>
  </sheetData>
  <pageMargins left="0.75" right="0.75" top="1" bottom="1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HeadingPairs>
  <TitlesOfParts>
    <vt:vector size="9" baseType="lpstr">
      <vt:lpstr>RunoffCalcs</vt:lpstr>
      <vt:lpstr>area_sqft</vt:lpstr>
      <vt:lpstr>Kconst</vt:lpstr>
      <vt:lpstr>ManningCoeff</vt:lpstr>
      <vt:lpstr>rain</vt:lpstr>
      <vt:lpstr>rainperstep</vt:lpstr>
      <vt:lpstr>timestep_days</vt:lpstr>
      <vt:lpstr>timestep_sec</vt:lpstr>
      <vt:lpstr>Volume_ft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Mitch Heineman</dc:creator>
  <cp:lastModifiedBy>Mitch Heineman</cp:lastModifiedBy>
  <dcterms:created xsi:type="dcterms:W3CDTF">2015-06-03T15:06:02Z</dcterms:created>
  <dcterms:modified xsi:type="dcterms:W3CDTF">2015-06-03T15:20:48Z</dcterms:modified>
</cp:coreProperties>
</file>